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858"/>
  </bookViews>
  <sheets>
    <sheet name="Cuadro 7 CNPII" sheetId="87" r:id="rId1"/>
  </sheets>
  <definedNames>
    <definedName name="_xlnm.Print_Area" localSheetId="0">'Cuadro 7 CNPII'!$A$1:$I$243</definedName>
    <definedName name="_xlnm.Print_Titles" localSheetId="0">'Cuadro 7 CNPII'!$8:$15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6" i="87" l="1"/>
  <c r="F236" i="87" s="1"/>
  <c r="I236" i="87" s="1"/>
  <c r="E235" i="87"/>
  <c r="F235" i="87" s="1"/>
  <c r="I235" i="87" s="1"/>
  <c r="E234" i="87"/>
  <c r="F234" i="87" s="1"/>
  <c r="I234" i="87" s="1"/>
  <c r="I233" i="87"/>
  <c r="E233" i="87"/>
  <c r="F233" i="87" s="1"/>
  <c r="E232" i="87"/>
  <c r="H231" i="87"/>
  <c r="G231" i="87"/>
  <c r="D231" i="87"/>
  <c r="C231" i="87"/>
  <c r="B231" i="87"/>
  <c r="H230" i="87"/>
  <c r="G230" i="87"/>
  <c r="D230" i="87"/>
  <c r="C230" i="87"/>
  <c r="C228" i="87" s="1"/>
  <c r="B230" i="87"/>
  <c r="B228" i="87" s="1"/>
  <c r="E229" i="87"/>
  <c r="F229" i="87" s="1"/>
  <c r="I229" i="87" s="1"/>
  <c r="H228" i="87"/>
  <c r="G228" i="87"/>
  <c r="D228" i="87"/>
  <c r="F227" i="87"/>
  <c r="I227" i="87" s="1"/>
  <c r="E227" i="87"/>
  <c r="I226" i="87"/>
  <c r="F226" i="87"/>
  <c r="F225" i="87" s="1"/>
  <c r="F224" i="87" s="1"/>
  <c r="E226" i="87"/>
  <c r="H225" i="87"/>
  <c r="G225" i="87"/>
  <c r="G224" i="87" s="1"/>
  <c r="G222" i="87" s="1"/>
  <c r="E225" i="87"/>
  <c r="D225" i="87"/>
  <c r="C225" i="87"/>
  <c r="B225" i="87"/>
  <c r="H224" i="87"/>
  <c r="H222" i="87" s="1"/>
  <c r="E224" i="87"/>
  <c r="E222" i="87" s="1"/>
  <c r="D224" i="87"/>
  <c r="D222" i="87" s="1"/>
  <c r="C224" i="87"/>
  <c r="C222" i="87" s="1"/>
  <c r="B224" i="87"/>
  <c r="E223" i="87"/>
  <c r="F223" i="87" s="1"/>
  <c r="B222" i="87"/>
  <c r="E221" i="87"/>
  <c r="F221" i="87" s="1"/>
  <c r="H220" i="87"/>
  <c r="G220" i="87"/>
  <c r="G217" i="87" s="1"/>
  <c r="D220" i="87"/>
  <c r="D217" i="87" s="1"/>
  <c r="D211" i="87" s="1"/>
  <c r="C220" i="87"/>
  <c r="C217" i="87" s="1"/>
  <c r="C211" i="87" s="1"/>
  <c r="B220" i="87"/>
  <c r="B217" i="87" s="1"/>
  <c r="I219" i="87"/>
  <c r="I218" i="87" s="1"/>
  <c r="F219" i="87"/>
  <c r="F218" i="87" s="1"/>
  <c r="E219" i="87"/>
  <c r="H218" i="87"/>
  <c r="G218" i="87"/>
  <c r="E218" i="87"/>
  <c r="D218" i="87"/>
  <c r="C218" i="87"/>
  <c r="B218" i="87"/>
  <c r="H217" i="87"/>
  <c r="E215" i="87"/>
  <c r="F215" i="87" s="1"/>
  <c r="H214" i="87"/>
  <c r="H212" i="87" s="1"/>
  <c r="H211" i="87" s="1"/>
  <c r="G214" i="87"/>
  <c r="G212" i="87" s="1"/>
  <c r="D214" i="87"/>
  <c r="C214" i="87"/>
  <c r="B214" i="87"/>
  <c r="E214" i="87" s="1"/>
  <c r="F213" i="87"/>
  <c r="I213" i="87" s="1"/>
  <c r="E213" i="87"/>
  <c r="E212" i="87" s="1"/>
  <c r="D212" i="87"/>
  <c r="C212" i="87"/>
  <c r="B212" i="87"/>
  <c r="I210" i="87"/>
  <c r="F210" i="87"/>
  <c r="E210" i="87"/>
  <c r="F209" i="87"/>
  <c r="I209" i="87" s="1"/>
  <c r="E209" i="87"/>
  <c r="I208" i="87"/>
  <c r="I207" i="87" s="1"/>
  <c r="F208" i="87"/>
  <c r="F207" i="87" s="1"/>
  <c r="E208" i="87"/>
  <c r="H207" i="87"/>
  <c r="G207" i="87"/>
  <c r="G203" i="87" s="1"/>
  <c r="G200" i="87" s="1"/>
  <c r="E207" i="87"/>
  <c r="D207" i="87"/>
  <c r="D203" i="87" s="1"/>
  <c r="D200" i="87" s="1"/>
  <c r="C207" i="87"/>
  <c r="C203" i="87" s="1"/>
  <c r="C200" i="87" s="1"/>
  <c r="B207" i="87"/>
  <c r="F206" i="87"/>
  <c r="I206" i="87" s="1"/>
  <c r="E206" i="87"/>
  <c r="E205" i="87"/>
  <c r="H204" i="87"/>
  <c r="H203" i="87" s="1"/>
  <c r="G204" i="87"/>
  <c r="D204" i="87"/>
  <c r="C204" i="87"/>
  <c r="B204" i="87"/>
  <c r="B203" i="87"/>
  <c r="B200" i="87" s="1"/>
  <c r="E202" i="87"/>
  <c r="F202" i="87" s="1"/>
  <c r="I202" i="87" s="1"/>
  <c r="E201" i="87"/>
  <c r="H200" i="87"/>
  <c r="F199" i="87"/>
  <c r="I199" i="87" s="1"/>
  <c r="E199" i="87"/>
  <c r="E198" i="87"/>
  <c r="F198" i="87" s="1"/>
  <c r="I198" i="87" s="1"/>
  <c r="E197" i="87"/>
  <c r="F197" i="87" s="1"/>
  <c r="I196" i="87"/>
  <c r="F196" i="87"/>
  <c r="E196" i="87"/>
  <c r="H195" i="87"/>
  <c r="H191" i="87" s="1"/>
  <c r="G195" i="87"/>
  <c r="D195" i="87"/>
  <c r="D191" i="87" s="1"/>
  <c r="C195" i="87"/>
  <c r="C191" i="87" s="1"/>
  <c r="B195" i="87"/>
  <c r="E194" i="87"/>
  <c r="F194" i="87" s="1"/>
  <c r="I194" i="87" s="1"/>
  <c r="E193" i="87"/>
  <c r="F193" i="87" s="1"/>
  <c r="H192" i="87"/>
  <c r="G192" i="87"/>
  <c r="E192" i="87"/>
  <c r="D192" i="87"/>
  <c r="C192" i="87"/>
  <c r="B192" i="87"/>
  <c r="G191" i="87"/>
  <c r="B191" i="87"/>
  <c r="I190" i="87"/>
  <c r="F190" i="87"/>
  <c r="E190" i="87"/>
  <c r="E189" i="87"/>
  <c r="F189" i="87" s="1"/>
  <c r="H188" i="87"/>
  <c r="G188" i="87"/>
  <c r="E188" i="87"/>
  <c r="D188" i="87"/>
  <c r="C188" i="87"/>
  <c r="C184" i="87" s="1"/>
  <c r="C176" i="87" s="1"/>
  <c r="B188" i="87"/>
  <c r="E187" i="87"/>
  <c r="F187" i="87" s="1"/>
  <c r="I187" i="87" s="1"/>
  <c r="E186" i="87"/>
  <c r="F186" i="87" s="1"/>
  <c r="H185" i="87"/>
  <c r="H184" i="87" s="1"/>
  <c r="G185" i="87"/>
  <c r="G184" i="87" s="1"/>
  <c r="E185" i="87"/>
  <c r="E184" i="87" s="1"/>
  <c r="D185" i="87"/>
  <c r="D184" i="87" s="1"/>
  <c r="C185" i="87"/>
  <c r="B185" i="87"/>
  <c r="B184" i="87"/>
  <c r="E183" i="87"/>
  <c r="F183" i="87" s="1"/>
  <c r="I183" i="87" s="1"/>
  <c r="I182" i="87"/>
  <c r="F182" i="87"/>
  <c r="E182" i="87"/>
  <c r="E181" i="87"/>
  <c r="F181" i="87" s="1"/>
  <c r="I181" i="87" s="1"/>
  <c r="H180" i="87"/>
  <c r="G180" i="87"/>
  <c r="E180" i="87"/>
  <c r="D180" i="87"/>
  <c r="C180" i="87"/>
  <c r="B180" i="87"/>
  <c r="E179" i="87"/>
  <c r="F179" i="87" s="1"/>
  <c r="I179" i="87" s="1"/>
  <c r="E178" i="87"/>
  <c r="F178" i="87" s="1"/>
  <c r="H177" i="87"/>
  <c r="G177" i="87"/>
  <c r="E177" i="87"/>
  <c r="D177" i="87"/>
  <c r="C177" i="87"/>
  <c r="B177" i="87"/>
  <c r="D176" i="87"/>
  <c r="E175" i="87"/>
  <c r="F175" i="87" s="1"/>
  <c r="I175" i="87" s="1"/>
  <c r="F174" i="87"/>
  <c r="I174" i="87" s="1"/>
  <c r="E174" i="87"/>
  <c r="E173" i="87"/>
  <c r="F173" i="87" s="1"/>
  <c r="I173" i="87" s="1"/>
  <c r="E172" i="87"/>
  <c r="F172" i="87" s="1"/>
  <c r="H171" i="87"/>
  <c r="G171" i="87"/>
  <c r="E171" i="87"/>
  <c r="D171" i="87"/>
  <c r="C171" i="87"/>
  <c r="C165" i="87" s="1"/>
  <c r="C163" i="87" s="1"/>
  <c r="B171" i="87"/>
  <c r="F170" i="87"/>
  <c r="I170" i="87" s="1"/>
  <c r="E170" i="87"/>
  <c r="E169" i="87"/>
  <c r="F169" i="87" s="1"/>
  <c r="I169" i="87" s="1"/>
  <c r="E168" i="87"/>
  <c r="F168" i="87" s="1"/>
  <c r="I168" i="87" s="1"/>
  <c r="E167" i="87"/>
  <c r="F167" i="87" s="1"/>
  <c r="H166" i="87"/>
  <c r="H165" i="87" s="1"/>
  <c r="H163" i="87" s="1"/>
  <c r="G166" i="87"/>
  <c r="E166" i="87"/>
  <c r="D166" i="87"/>
  <c r="C166" i="87"/>
  <c r="B166" i="87"/>
  <c r="B165" i="87" s="1"/>
  <c r="B163" i="87" s="1"/>
  <c r="G165" i="87"/>
  <c r="G163" i="87" s="1"/>
  <c r="E165" i="87"/>
  <c r="E163" i="87" s="1"/>
  <c r="D165" i="87"/>
  <c r="D163" i="87" s="1"/>
  <c r="D162" i="87" s="1"/>
  <c r="E164" i="87"/>
  <c r="F164" i="87" s="1"/>
  <c r="E161" i="87"/>
  <c r="E160" i="87"/>
  <c r="F160" i="87" s="1"/>
  <c r="F159" i="87"/>
  <c r="I159" i="87" s="1"/>
  <c r="E159" i="87"/>
  <c r="H158" i="87"/>
  <c r="G158" i="87"/>
  <c r="E158" i="87"/>
  <c r="D158" i="87"/>
  <c r="D155" i="87" s="1"/>
  <c r="D139" i="87" s="1"/>
  <c r="D137" i="87" s="1"/>
  <c r="C158" i="87"/>
  <c r="C155" i="87" s="1"/>
  <c r="C139" i="87" s="1"/>
  <c r="C137" i="87" s="1"/>
  <c r="B158" i="87"/>
  <c r="B155" i="87" s="1"/>
  <c r="I157" i="87"/>
  <c r="F157" i="87"/>
  <c r="E157" i="87"/>
  <c r="F156" i="87"/>
  <c r="I156" i="87" s="1"/>
  <c r="E156" i="87"/>
  <c r="H155" i="87"/>
  <c r="G155" i="87"/>
  <c r="E154" i="87"/>
  <c r="F154" i="87" s="1"/>
  <c r="I154" i="87" s="1"/>
  <c r="E153" i="87"/>
  <c r="F153" i="87" s="1"/>
  <c r="I153" i="87" s="1"/>
  <c r="F152" i="87"/>
  <c r="I152" i="87" s="1"/>
  <c r="E152" i="87"/>
  <c r="H151" i="87"/>
  <c r="H148" i="87" s="1"/>
  <c r="G151" i="87"/>
  <c r="G148" i="87" s="1"/>
  <c r="E151" i="87"/>
  <c r="D151" i="87"/>
  <c r="D148" i="87" s="1"/>
  <c r="C151" i="87"/>
  <c r="B151" i="87"/>
  <c r="B148" i="87" s="1"/>
  <c r="E150" i="87"/>
  <c r="E149" i="87"/>
  <c r="F149" i="87" s="1"/>
  <c r="C148" i="87"/>
  <c r="E146" i="87"/>
  <c r="F146" i="87" s="1"/>
  <c r="I146" i="87" s="1"/>
  <c r="E145" i="87"/>
  <c r="F145" i="87" s="1"/>
  <c r="F144" i="87"/>
  <c r="I144" i="87" s="1"/>
  <c r="E144" i="87"/>
  <c r="H143" i="87"/>
  <c r="H140" i="87" s="1"/>
  <c r="G143" i="87"/>
  <c r="G140" i="87" s="1"/>
  <c r="G139" i="87" s="1"/>
  <c r="G137" i="87" s="1"/>
  <c r="E143" i="87"/>
  <c r="E140" i="87" s="1"/>
  <c r="D143" i="87"/>
  <c r="C143" i="87"/>
  <c r="B143" i="87"/>
  <c r="E142" i="87"/>
  <c r="F142" i="87" s="1"/>
  <c r="I142" i="87" s="1"/>
  <c r="E141" i="87"/>
  <c r="F141" i="87" s="1"/>
  <c r="D140" i="87"/>
  <c r="C140" i="87"/>
  <c r="B140" i="87"/>
  <c r="E138" i="87"/>
  <c r="F138" i="87" s="1"/>
  <c r="F136" i="87"/>
  <c r="I136" i="87" s="1"/>
  <c r="E136" i="87"/>
  <c r="E135" i="87"/>
  <c r="F135" i="87" s="1"/>
  <c r="H134" i="87"/>
  <c r="G134" i="87"/>
  <c r="E134" i="87"/>
  <c r="E130" i="87" s="1"/>
  <c r="D134" i="87"/>
  <c r="C134" i="87"/>
  <c r="B134" i="87"/>
  <c r="F133" i="87"/>
  <c r="I133" i="87" s="1"/>
  <c r="E133" i="87"/>
  <c r="I132" i="87"/>
  <c r="I131" i="87" s="1"/>
  <c r="F132" i="87"/>
  <c r="F131" i="87" s="1"/>
  <c r="E132" i="87"/>
  <c r="H131" i="87"/>
  <c r="G131" i="87"/>
  <c r="G130" i="87" s="1"/>
  <c r="E131" i="87"/>
  <c r="D131" i="87"/>
  <c r="C131" i="87"/>
  <c r="B131" i="87"/>
  <c r="H130" i="87"/>
  <c r="D130" i="87"/>
  <c r="C130" i="87"/>
  <c r="B130" i="87"/>
  <c r="F129" i="87"/>
  <c r="I129" i="87" s="1"/>
  <c r="E129" i="87"/>
  <c r="E128" i="87"/>
  <c r="F128" i="87" s="1"/>
  <c r="I128" i="87" s="1"/>
  <c r="E127" i="87"/>
  <c r="F127" i="87" s="1"/>
  <c r="I127" i="87" s="1"/>
  <c r="F126" i="87"/>
  <c r="I126" i="87" s="1"/>
  <c r="E126" i="87"/>
  <c r="H125" i="87"/>
  <c r="G125" i="87"/>
  <c r="E125" i="87"/>
  <c r="E124" i="87" s="1"/>
  <c r="D125" i="87"/>
  <c r="D124" i="87" s="1"/>
  <c r="D122" i="87" s="1"/>
  <c r="D121" i="87" s="1"/>
  <c r="C125" i="87"/>
  <c r="C124" i="87" s="1"/>
  <c r="C122" i="87" s="1"/>
  <c r="C121" i="87" s="1"/>
  <c r="B125" i="87"/>
  <c r="B124" i="87" s="1"/>
  <c r="B122" i="87" s="1"/>
  <c r="B121" i="87" s="1"/>
  <c r="H124" i="87"/>
  <c r="H122" i="87" s="1"/>
  <c r="H121" i="87" s="1"/>
  <c r="G124" i="87"/>
  <c r="G122" i="87" s="1"/>
  <c r="F123" i="87"/>
  <c r="I123" i="87" s="1"/>
  <c r="E123" i="87"/>
  <c r="E122" i="87" s="1"/>
  <c r="E121" i="87" s="1"/>
  <c r="E119" i="87"/>
  <c r="F119" i="87" s="1"/>
  <c r="I119" i="87" s="1"/>
  <c r="E118" i="87"/>
  <c r="F118" i="87" s="1"/>
  <c r="I118" i="87" s="1"/>
  <c r="I117" i="87"/>
  <c r="F117" i="87"/>
  <c r="E117" i="87"/>
  <c r="F116" i="87"/>
  <c r="I116" i="87" s="1"/>
  <c r="E116" i="87"/>
  <c r="E115" i="87"/>
  <c r="H114" i="87"/>
  <c r="G114" i="87"/>
  <c r="D114" i="87"/>
  <c r="C114" i="87"/>
  <c r="B114" i="87"/>
  <c r="E113" i="87"/>
  <c r="F113" i="87" s="1"/>
  <c r="I113" i="87" s="1"/>
  <c r="F112" i="87"/>
  <c r="I112" i="87" s="1"/>
  <c r="I111" i="87" s="1"/>
  <c r="E112" i="87"/>
  <c r="H111" i="87"/>
  <c r="G111" i="87"/>
  <c r="E111" i="87"/>
  <c r="D111" i="87"/>
  <c r="D110" i="87" s="1"/>
  <c r="D106" i="87" s="1"/>
  <c r="C111" i="87"/>
  <c r="C110" i="87" s="1"/>
  <c r="C106" i="87" s="1"/>
  <c r="B111" i="87"/>
  <c r="B110" i="87" s="1"/>
  <c r="B106" i="87" s="1"/>
  <c r="H110" i="87"/>
  <c r="H106" i="87" s="1"/>
  <c r="G110" i="87"/>
  <c r="G106" i="87" s="1"/>
  <c r="F109" i="87"/>
  <c r="I109" i="87" s="1"/>
  <c r="E109" i="87"/>
  <c r="E108" i="87"/>
  <c r="F108" i="87" s="1"/>
  <c r="I108" i="87" s="1"/>
  <c r="E107" i="87"/>
  <c r="F107" i="87" s="1"/>
  <c r="F105" i="87"/>
  <c r="I105" i="87" s="1"/>
  <c r="E105" i="87"/>
  <c r="E104" i="87"/>
  <c r="F104" i="87" s="1"/>
  <c r="I104" i="87" s="1"/>
  <c r="E103" i="87"/>
  <c r="F103" i="87" s="1"/>
  <c r="I103" i="87" s="1"/>
  <c r="E102" i="87"/>
  <c r="F102" i="87" s="1"/>
  <c r="I102" i="87" s="1"/>
  <c r="F101" i="87"/>
  <c r="I101" i="87" s="1"/>
  <c r="E101" i="87"/>
  <c r="H100" i="87"/>
  <c r="H98" i="87" s="1"/>
  <c r="G100" i="87"/>
  <c r="G98" i="87" s="1"/>
  <c r="E100" i="87"/>
  <c r="D100" i="87"/>
  <c r="D98" i="87" s="1"/>
  <c r="D86" i="87" s="1"/>
  <c r="C100" i="87"/>
  <c r="B100" i="87"/>
  <c r="B98" i="87" s="1"/>
  <c r="F99" i="87"/>
  <c r="E99" i="87"/>
  <c r="E98" i="87" s="1"/>
  <c r="C98" i="87"/>
  <c r="E97" i="87"/>
  <c r="F97" i="87" s="1"/>
  <c r="I97" i="87" s="1"/>
  <c r="E96" i="87"/>
  <c r="F96" i="87" s="1"/>
  <c r="H95" i="87"/>
  <c r="H93" i="87" s="1"/>
  <c r="H86" i="87" s="1"/>
  <c r="G95" i="87"/>
  <c r="G93" i="87" s="1"/>
  <c r="D95" i="87"/>
  <c r="C95" i="87"/>
  <c r="C93" i="87" s="1"/>
  <c r="B95" i="87"/>
  <c r="B93" i="87" s="1"/>
  <c r="F94" i="87"/>
  <c r="E94" i="87"/>
  <c r="D93" i="87"/>
  <c r="E92" i="87"/>
  <c r="F92" i="87" s="1"/>
  <c r="I92" i="87" s="1"/>
  <c r="E91" i="87"/>
  <c r="F91" i="87" s="1"/>
  <c r="H90" i="87"/>
  <c r="G90" i="87"/>
  <c r="D90" i="87"/>
  <c r="C90" i="87"/>
  <c r="B90" i="87"/>
  <c r="I89" i="87"/>
  <c r="F89" i="87"/>
  <c r="E89" i="87"/>
  <c r="E88" i="87"/>
  <c r="F88" i="87" s="1"/>
  <c r="H87" i="87"/>
  <c r="G87" i="87"/>
  <c r="E87" i="87"/>
  <c r="D87" i="87"/>
  <c r="C87" i="87"/>
  <c r="C86" i="87" s="1"/>
  <c r="B87" i="87"/>
  <c r="F85" i="87"/>
  <c r="I85" i="87" s="1"/>
  <c r="E85" i="87"/>
  <c r="E84" i="87"/>
  <c r="F84" i="87" s="1"/>
  <c r="F83" i="87"/>
  <c r="I83" i="87" s="1"/>
  <c r="E83" i="87"/>
  <c r="H82" i="87"/>
  <c r="G82" i="87"/>
  <c r="E82" i="87"/>
  <c r="D82" i="87"/>
  <c r="D79" i="87" s="1"/>
  <c r="C82" i="87"/>
  <c r="C79" i="87" s="1"/>
  <c r="B82" i="87"/>
  <c r="B79" i="87" s="1"/>
  <c r="E81" i="87"/>
  <c r="F81" i="87" s="1"/>
  <c r="I81" i="87" s="1"/>
  <c r="F80" i="87"/>
  <c r="I80" i="87" s="1"/>
  <c r="E80" i="87"/>
  <c r="H79" i="87"/>
  <c r="G79" i="87"/>
  <c r="E77" i="87"/>
  <c r="F77" i="87" s="1"/>
  <c r="I77" i="87" s="1"/>
  <c r="E76" i="87"/>
  <c r="F76" i="87" s="1"/>
  <c r="I76" i="87" s="1"/>
  <c r="F75" i="87"/>
  <c r="I75" i="87" s="1"/>
  <c r="I74" i="87" s="1"/>
  <c r="E75" i="87"/>
  <c r="H74" i="87"/>
  <c r="H72" i="87" s="1"/>
  <c r="H69" i="87" s="1"/>
  <c r="G74" i="87"/>
  <c r="G72" i="87" s="1"/>
  <c r="G69" i="87" s="1"/>
  <c r="E74" i="87"/>
  <c r="D74" i="87"/>
  <c r="D72" i="87" s="1"/>
  <c r="D69" i="87" s="1"/>
  <c r="C74" i="87"/>
  <c r="B74" i="87"/>
  <c r="B72" i="87" s="1"/>
  <c r="B69" i="87" s="1"/>
  <c r="E73" i="87"/>
  <c r="E72" i="87" s="1"/>
  <c r="E69" i="87" s="1"/>
  <c r="C72" i="87"/>
  <c r="E71" i="87"/>
  <c r="F71" i="87" s="1"/>
  <c r="I71" i="87" s="1"/>
  <c r="E70" i="87"/>
  <c r="F70" i="87" s="1"/>
  <c r="C69" i="87"/>
  <c r="F68" i="87"/>
  <c r="I68" i="87" s="1"/>
  <c r="E68" i="87"/>
  <c r="E67" i="87"/>
  <c r="F67" i="87" s="1"/>
  <c r="I67" i="87" s="1"/>
  <c r="E66" i="87"/>
  <c r="F66" i="87" s="1"/>
  <c r="I66" i="87" s="1"/>
  <c r="E65" i="87"/>
  <c r="F65" i="87" s="1"/>
  <c r="H64" i="87"/>
  <c r="H58" i="87" s="1"/>
  <c r="G64" i="87"/>
  <c r="E64" i="87"/>
  <c r="D64" i="87"/>
  <c r="C64" i="87"/>
  <c r="B64" i="87"/>
  <c r="E63" i="87"/>
  <c r="F63" i="87" s="1"/>
  <c r="I63" i="87" s="1"/>
  <c r="F62" i="87"/>
  <c r="I62" i="87" s="1"/>
  <c r="E62" i="87"/>
  <c r="E59" i="87" s="1"/>
  <c r="E58" i="87" s="1"/>
  <c r="E57" i="87" s="1"/>
  <c r="E61" i="87"/>
  <c r="F61" i="87" s="1"/>
  <c r="F60" i="87"/>
  <c r="I60" i="87" s="1"/>
  <c r="E60" i="87"/>
  <c r="H59" i="87"/>
  <c r="G59" i="87"/>
  <c r="D59" i="87"/>
  <c r="D58" i="87" s="1"/>
  <c r="D57" i="87" s="1"/>
  <c r="C59" i="87"/>
  <c r="B59" i="87"/>
  <c r="G58" i="87"/>
  <c r="C58" i="87"/>
  <c r="C57" i="87" s="1"/>
  <c r="B58" i="87"/>
  <c r="B57" i="87" s="1"/>
  <c r="H57" i="87"/>
  <c r="H56" i="87" s="1"/>
  <c r="G57" i="87"/>
  <c r="F55" i="87"/>
  <c r="I55" i="87" s="1"/>
  <c r="E55" i="87"/>
  <c r="F54" i="87"/>
  <c r="I54" i="87" s="1"/>
  <c r="E54" i="87"/>
  <c r="E53" i="87"/>
  <c r="H52" i="87"/>
  <c r="G52" i="87"/>
  <c r="D52" i="87"/>
  <c r="C52" i="87"/>
  <c r="B52" i="87"/>
  <c r="E51" i="87"/>
  <c r="F51" i="87" s="1"/>
  <c r="I51" i="87" s="1"/>
  <c r="F50" i="87"/>
  <c r="I50" i="87" s="1"/>
  <c r="E50" i="87"/>
  <c r="H49" i="87"/>
  <c r="H34" i="87" s="1"/>
  <c r="G49" i="87"/>
  <c r="D49" i="87"/>
  <c r="C49" i="87"/>
  <c r="B49" i="87"/>
  <c r="B34" i="87" s="1"/>
  <c r="F48" i="87"/>
  <c r="I48" i="87" s="1"/>
  <c r="E48" i="87"/>
  <c r="E44" i="87" s="1"/>
  <c r="E47" i="87"/>
  <c r="F47" i="87" s="1"/>
  <c r="F46" i="87"/>
  <c r="I46" i="87" s="1"/>
  <c r="E46" i="87"/>
  <c r="H45" i="87"/>
  <c r="G45" i="87"/>
  <c r="E45" i="87"/>
  <c r="D45" i="87"/>
  <c r="D44" i="87" s="1"/>
  <c r="C45" i="87"/>
  <c r="B45" i="87"/>
  <c r="H44" i="87"/>
  <c r="G44" i="87"/>
  <c r="C44" i="87"/>
  <c r="B44" i="87"/>
  <c r="F43" i="87"/>
  <c r="I43" i="87" s="1"/>
  <c r="E43" i="87"/>
  <c r="E41" i="87" s="1"/>
  <c r="E42" i="87"/>
  <c r="F42" i="87" s="1"/>
  <c r="H41" i="87"/>
  <c r="G41" i="87"/>
  <c r="D41" i="87"/>
  <c r="C41" i="87"/>
  <c r="B41" i="87"/>
  <c r="B35" i="87" s="1"/>
  <c r="E40" i="87"/>
  <c r="F40" i="87" s="1"/>
  <c r="I40" i="87" s="1"/>
  <c r="E39" i="87"/>
  <c r="F39" i="87" s="1"/>
  <c r="H38" i="87"/>
  <c r="G38" i="87"/>
  <c r="G35" i="87" s="1"/>
  <c r="G34" i="87" s="1"/>
  <c r="E38" i="87"/>
  <c r="D38" i="87"/>
  <c r="D35" i="87" s="1"/>
  <c r="D34" i="87" s="1"/>
  <c r="C38" i="87"/>
  <c r="B38" i="87"/>
  <c r="E37" i="87"/>
  <c r="F37" i="87" s="1"/>
  <c r="F36" i="87"/>
  <c r="I36" i="87" s="1"/>
  <c r="E36" i="87"/>
  <c r="H35" i="87"/>
  <c r="C35" i="87"/>
  <c r="C34" i="87"/>
  <c r="I33" i="87"/>
  <c r="F33" i="87"/>
  <c r="E33" i="87"/>
  <c r="E32" i="87"/>
  <c r="F32" i="87" s="1"/>
  <c r="H31" i="87"/>
  <c r="G31" i="87"/>
  <c r="G27" i="87" s="1"/>
  <c r="E31" i="87"/>
  <c r="D31" i="87"/>
  <c r="D27" i="87" s="1"/>
  <c r="C31" i="87"/>
  <c r="C27" i="87" s="1"/>
  <c r="C26" i="87" s="1"/>
  <c r="B31" i="87"/>
  <c r="B27" i="87" s="1"/>
  <c r="I30" i="87"/>
  <c r="F30" i="87"/>
  <c r="E30" i="87"/>
  <c r="F29" i="87"/>
  <c r="I29" i="87" s="1"/>
  <c r="E29" i="87"/>
  <c r="E28" i="87"/>
  <c r="H27" i="87"/>
  <c r="E25" i="87"/>
  <c r="F25" i="87" s="1"/>
  <c r="I25" i="87" s="1"/>
  <c r="E24" i="87"/>
  <c r="F24" i="87" s="1"/>
  <c r="I24" i="87" s="1"/>
  <c r="E23" i="87"/>
  <c r="E19" i="87" s="1"/>
  <c r="E18" i="87" s="1"/>
  <c r="E17" i="87" s="1"/>
  <c r="E22" i="87"/>
  <c r="F22" i="87" s="1"/>
  <c r="I22" i="87" s="1"/>
  <c r="E21" i="87"/>
  <c r="F21" i="87" s="1"/>
  <c r="I21" i="87" s="1"/>
  <c r="I20" i="87"/>
  <c r="F20" i="87"/>
  <c r="E20" i="87"/>
  <c r="H19" i="87"/>
  <c r="G19" i="87"/>
  <c r="G18" i="87" s="1"/>
  <c r="G17" i="87" s="1"/>
  <c r="D19" i="87"/>
  <c r="C19" i="87"/>
  <c r="B19" i="87"/>
  <c r="H18" i="87"/>
  <c r="H17" i="87" s="1"/>
  <c r="D18" i="87"/>
  <c r="D17" i="87" s="1"/>
  <c r="C18" i="87"/>
  <c r="C17" i="87" s="1"/>
  <c r="B18" i="87"/>
  <c r="B17" i="87" s="1"/>
  <c r="B211" i="87" l="1"/>
  <c r="E195" i="87"/>
  <c r="E191" i="87" s="1"/>
  <c r="E176" i="87" s="1"/>
  <c r="B176" i="87"/>
  <c r="B162" i="87" s="1"/>
  <c r="F158" i="87"/>
  <c r="I160" i="87"/>
  <c r="I158" i="87" s="1"/>
  <c r="F143" i="87"/>
  <c r="I145" i="87"/>
  <c r="I143" i="87"/>
  <c r="E95" i="87"/>
  <c r="E93" i="87" s="1"/>
  <c r="E79" i="87"/>
  <c r="F23" i="87"/>
  <c r="I23" i="87" s="1"/>
  <c r="I172" i="87"/>
  <c r="I171" i="87" s="1"/>
  <c r="F171" i="87"/>
  <c r="E35" i="87"/>
  <c r="E52" i="87"/>
  <c r="E49" i="87" s="1"/>
  <c r="F53" i="87"/>
  <c r="I141" i="87"/>
  <c r="I140" i="87" s="1"/>
  <c r="F140" i="87"/>
  <c r="F161" i="87"/>
  <c r="E155" i="87"/>
  <c r="H26" i="87"/>
  <c r="I37" i="87"/>
  <c r="I35" i="87" s="1"/>
  <c r="F35" i="87"/>
  <c r="I96" i="87"/>
  <c r="I95" i="87" s="1"/>
  <c r="F95" i="87"/>
  <c r="F93" i="87" s="1"/>
  <c r="I151" i="87"/>
  <c r="I164" i="87"/>
  <c r="I163" i="87" s="1"/>
  <c r="E27" i="87"/>
  <c r="F28" i="87"/>
  <c r="I88" i="87"/>
  <c r="I87" i="87" s="1"/>
  <c r="F87" i="87"/>
  <c r="G121" i="87"/>
  <c r="F220" i="87"/>
  <c r="F217" i="87" s="1"/>
  <c r="I221" i="87"/>
  <c r="I220" i="87" s="1"/>
  <c r="I217" i="87" s="1"/>
  <c r="I65" i="87"/>
  <c r="I64" i="87" s="1"/>
  <c r="F64" i="87"/>
  <c r="F98" i="87"/>
  <c r="I99" i="87"/>
  <c r="F130" i="87"/>
  <c r="I193" i="87"/>
  <c r="I192" i="87" s="1"/>
  <c r="F192" i="87"/>
  <c r="F191" i="87" s="1"/>
  <c r="G56" i="87"/>
  <c r="I223" i="87"/>
  <c r="F222" i="87"/>
  <c r="I39" i="87"/>
  <c r="I38" i="87" s="1"/>
  <c r="F38" i="87"/>
  <c r="B86" i="87"/>
  <c r="B56" i="87" s="1"/>
  <c r="D120" i="87"/>
  <c r="H139" i="87"/>
  <c r="H137" i="87" s="1"/>
  <c r="I186" i="87"/>
  <c r="I185" i="87" s="1"/>
  <c r="I184" i="87" s="1"/>
  <c r="F185" i="87"/>
  <c r="F184" i="87" s="1"/>
  <c r="D16" i="87"/>
  <c r="B26" i="87"/>
  <c r="H176" i="87"/>
  <c r="H16" i="87"/>
  <c r="C56" i="87"/>
  <c r="C16" i="87" s="1"/>
  <c r="H162" i="87"/>
  <c r="H120" i="87" s="1"/>
  <c r="H237" i="87" s="1"/>
  <c r="I178" i="87"/>
  <c r="I177" i="87" s="1"/>
  <c r="F177" i="87"/>
  <c r="G211" i="87"/>
  <c r="I130" i="87"/>
  <c r="D26" i="87"/>
  <c r="G86" i="87"/>
  <c r="I167" i="87"/>
  <c r="I166" i="87" s="1"/>
  <c r="I165" i="87" s="1"/>
  <c r="F166" i="87"/>
  <c r="F165" i="87" s="1"/>
  <c r="F163" i="87" s="1"/>
  <c r="F45" i="87"/>
  <c r="F44" i="87" s="1"/>
  <c r="I47" i="87"/>
  <c r="I45" i="87" s="1"/>
  <c r="I44" i="87" s="1"/>
  <c r="E204" i="87"/>
  <c r="E203" i="87" s="1"/>
  <c r="E200" i="87" s="1"/>
  <c r="F205" i="87"/>
  <c r="I70" i="87"/>
  <c r="I215" i="87"/>
  <c r="F214" i="87"/>
  <c r="G26" i="87"/>
  <c r="I91" i="87"/>
  <c r="I90" i="87" s="1"/>
  <c r="F90" i="87"/>
  <c r="I100" i="87"/>
  <c r="I125" i="87"/>
  <c r="I124" i="87" s="1"/>
  <c r="I122" i="87" s="1"/>
  <c r="I121" i="87" s="1"/>
  <c r="G16" i="87"/>
  <c r="I32" i="87"/>
  <c r="I31" i="87" s="1"/>
  <c r="F31" i="87"/>
  <c r="I42" i="87"/>
  <c r="I41" i="87" s="1"/>
  <c r="F41" i="87"/>
  <c r="I135" i="87"/>
  <c r="I134" i="87" s="1"/>
  <c r="F134" i="87"/>
  <c r="E231" i="87"/>
  <c r="E230" i="87" s="1"/>
  <c r="E228" i="87" s="1"/>
  <c r="F232" i="87"/>
  <c r="F73" i="87"/>
  <c r="I149" i="87"/>
  <c r="F180" i="87"/>
  <c r="I197" i="87"/>
  <c r="I195" i="87" s="1"/>
  <c r="F195" i="87"/>
  <c r="F19" i="87"/>
  <c r="F18" i="87" s="1"/>
  <c r="F17" i="87" s="1"/>
  <c r="E114" i="87"/>
  <c r="E110" i="87" s="1"/>
  <c r="E106" i="87" s="1"/>
  <c r="F115" i="87"/>
  <c r="E148" i="87"/>
  <c r="F150" i="87"/>
  <c r="I150" i="87" s="1"/>
  <c r="C162" i="87"/>
  <c r="C120" i="87" s="1"/>
  <c r="C237" i="87" s="1"/>
  <c r="G176" i="87"/>
  <c r="G162" i="87" s="1"/>
  <c r="I189" i="87"/>
  <c r="I188" i="87" s="1"/>
  <c r="F188" i="87"/>
  <c r="I19" i="87"/>
  <c r="I18" i="87" s="1"/>
  <c r="I17" i="87" s="1"/>
  <c r="I94" i="87"/>
  <c r="I138" i="87"/>
  <c r="F82" i="87"/>
  <c r="F79" i="87" s="1"/>
  <c r="I84" i="87"/>
  <c r="I82" i="87" s="1"/>
  <c r="I79" i="87" s="1"/>
  <c r="D56" i="87"/>
  <c r="F59" i="87"/>
  <c r="I61" i="87"/>
  <c r="I59" i="87" s="1"/>
  <c r="I58" i="87" s="1"/>
  <c r="I57" i="87" s="1"/>
  <c r="I107" i="87"/>
  <c r="B139" i="87"/>
  <c r="B137" i="87" s="1"/>
  <c r="I180" i="87"/>
  <c r="I225" i="87"/>
  <c r="I224" i="87" s="1"/>
  <c r="E90" i="87"/>
  <c r="F201" i="87"/>
  <c r="E220" i="87"/>
  <c r="E217" i="87" s="1"/>
  <c r="E211" i="87" s="1"/>
  <c r="F74" i="87"/>
  <c r="F100" i="87"/>
  <c r="F111" i="87"/>
  <c r="F125" i="87"/>
  <c r="F124" i="87" s="1"/>
  <c r="F122" i="87" s="1"/>
  <c r="F151" i="87"/>
  <c r="B120" i="87" l="1"/>
  <c r="E139" i="87"/>
  <c r="E137" i="87" s="1"/>
  <c r="E86" i="87"/>
  <c r="E56" i="87" s="1"/>
  <c r="B16" i="87"/>
  <c r="E162" i="87"/>
  <c r="E120" i="87"/>
  <c r="E34" i="87"/>
  <c r="E26" i="87" s="1"/>
  <c r="E16" i="87" s="1"/>
  <c r="I201" i="87"/>
  <c r="F212" i="87"/>
  <c r="F211" i="87" s="1"/>
  <c r="I214" i="87"/>
  <c r="I212" i="87" s="1"/>
  <c r="I211" i="87" s="1"/>
  <c r="F204" i="87"/>
  <c r="F203" i="87" s="1"/>
  <c r="F200" i="87" s="1"/>
  <c r="I205" i="87"/>
  <c r="I204" i="87" s="1"/>
  <c r="I203" i="87" s="1"/>
  <c r="F52" i="87"/>
  <c r="F49" i="87" s="1"/>
  <c r="F34" i="87" s="1"/>
  <c r="I53" i="87"/>
  <c r="I52" i="87" s="1"/>
  <c r="I49" i="87" s="1"/>
  <c r="I34" i="87" s="1"/>
  <c r="F148" i="87"/>
  <c r="D237" i="87"/>
  <c r="F86" i="87"/>
  <c r="I98" i="87"/>
  <c r="I148" i="87"/>
  <c r="G120" i="87"/>
  <c r="G237" i="87" s="1"/>
  <c r="I93" i="87"/>
  <c r="I86" i="87" s="1"/>
  <c r="I222" i="87"/>
  <c r="F27" i="87"/>
  <c r="I28" i="87"/>
  <c r="I27" i="87" s="1"/>
  <c r="F114" i="87"/>
  <c r="I115" i="87"/>
  <c r="I114" i="87" s="1"/>
  <c r="I110" i="87" s="1"/>
  <c r="I106" i="87" s="1"/>
  <c r="F58" i="87"/>
  <c r="F57" i="87" s="1"/>
  <c r="F231" i="87"/>
  <c r="F230" i="87" s="1"/>
  <c r="F228" i="87" s="1"/>
  <c r="I232" i="87"/>
  <c r="I231" i="87" s="1"/>
  <c r="I230" i="87" s="1"/>
  <c r="I228" i="87" s="1"/>
  <c r="F110" i="87"/>
  <c r="F106" i="87" s="1"/>
  <c r="I191" i="87"/>
  <c r="I176" i="87" s="1"/>
  <c r="I161" i="87"/>
  <c r="I155" i="87" s="1"/>
  <c r="F155" i="87"/>
  <c r="F72" i="87"/>
  <c r="F69" i="87" s="1"/>
  <c r="I73" i="87"/>
  <c r="I72" i="87" s="1"/>
  <c r="I69" i="87" s="1"/>
  <c r="F121" i="87"/>
  <c r="F176" i="87"/>
  <c r="B237" i="87" l="1"/>
  <c r="F162" i="87"/>
  <c r="F120" i="87" s="1"/>
  <c r="I139" i="87"/>
  <c r="I137" i="87" s="1"/>
  <c r="F139" i="87"/>
  <c r="F137" i="87" s="1"/>
  <c r="I56" i="87"/>
  <c r="F26" i="87"/>
  <c r="I26" i="87"/>
  <c r="I16" i="87" s="1"/>
  <c r="E237" i="87"/>
  <c r="F56" i="87"/>
  <c r="I200" i="87"/>
  <c r="I162" i="87" s="1"/>
  <c r="I120" i="87" s="1"/>
  <c r="I237" i="87" l="1"/>
  <c r="F16" i="87"/>
  <c r="F237" i="87"/>
</calcChain>
</file>

<file path=xl/sharedStrings.xml><?xml version="1.0" encoding="utf-8"?>
<sst xmlns="http://schemas.openxmlformats.org/spreadsheetml/2006/main" count="248" uniqueCount="169">
  <si>
    <t>Cuadro 7. COMPONENTES NORMALIZADOS DE LA POSICIÓN DE INVERSIÓN INTERNACIONAL</t>
  </si>
  <si>
    <t>Partida</t>
  </si>
  <si>
    <t>Primer trimestre</t>
  </si>
  <si>
    <t>Transac- ciones</t>
  </si>
  <si>
    <t>(E) Cifras estimadas.</t>
  </si>
  <si>
    <t>República de Panamá</t>
  </si>
  <si>
    <t>CONTRALORÍA GENERAL DE LA REPÚBLICA</t>
  </si>
  <si>
    <t>Instituto Nacional de Estadística y Censo</t>
  </si>
  <si>
    <t>Componentes normalizados de la Posición</t>
  </si>
  <si>
    <t>I.  Activos</t>
  </si>
  <si>
    <t xml:space="preserve">  1.  Inversión directa en el extranjero</t>
  </si>
  <si>
    <t xml:space="preserve">       1.1.1  Acciones y utilidades reinvertidas</t>
  </si>
  <si>
    <t xml:space="preserve">                        Activos frente a empresas filiales</t>
  </si>
  <si>
    <t xml:space="preserve">                                Bancos de licencia general</t>
  </si>
  <si>
    <t xml:space="preserve">                                Bancos de licencia internacional</t>
  </si>
  <si>
    <t xml:space="preserve">                                Empresas de la Zona Libre de Colón</t>
  </si>
  <si>
    <t xml:space="preserve">                                Otras empresas</t>
  </si>
  <si>
    <t xml:space="preserve">                        Pasivos frente a empresas filiales</t>
  </si>
  <si>
    <t xml:space="preserve">       1.1.2  Otro capital</t>
  </si>
  <si>
    <t xml:space="preserve">  2.  Inversión de cartera</t>
  </si>
  <si>
    <t xml:space="preserve">      2.1.1  Títulos de participación en el capital</t>
  </si>
  <si>
    <t xml:space="preserve">                2.1.1.1  Autoridades monetarias</t>
  </si>
  <si>
    <t xml:space="preserve">                2.1.1.2  Gobierno general</t>
  </si>
  <si>
    <t xml:space="preserve">                2.1.1.3  Bancos</t>
  </si>
  <si>
    <t xml:space="preserve">                2.1.1.4  Otros sectores</t>
  </si>
  <si>
    <t xml:space="preserve">      2.1.2  Títulos de deuda</t>
  </si>
  <si>
    <t xml:space="preserve">               2.1.2.1  Bonos y pagarés</t>
  </si>
  <si>
    <t xml:space="preserve">                               Autoridades monetarias</t>
  </si>
  <si>
    <t xml:space="preserve">                               Gobierno general</t>
  </si>
  <si>
    <t xml:space="preserve">                               Bancos</t>
  </si>
  <si>
    <t xml:space="preserve">                                    Bancos de licencia general</t>
  </si>
  <si>
    <t xml:space="preserve">                                    Bancos de licencia internacional</t>
  </si>
  <si>
    <t xml:space="preserve">                               Otros sectores</t>
  </si>
  <si>
    <t xml:space="preserve">                                    Empresas de la Zona Libre de Colón</t>
  </si>
  <si>
    <t xml:space="preserve">                                    Otras empresas</t>
  </si>
  <si>
    <t xml:space="preserve">               2.1.2.2  Instrumentos del mercado monetario</t>
  </si>
  <si>
    <t xml:space="preserve">               2.1.2.3  Instrumentos financieros derivados</t>
  </si>
  <si>
    <t xml:space="preserve">       3.1.1  Créditos comerciales</t>
  </si>
  <si>
    <t xml:space="preserve">                3.1.1.2  Otros sectores</t>
  </si>
  <si>
    <t xml:space="preserve">                                A largo plazo</t>
  </si>
  <si>
    <t xml:space="preserve">                                     Empresas de inversión directa</t>
  </si>
  <si>
    <t xml:space="preserve">                                     Empresas de inversión de cartera</t>
  </si>
  <si>
    <t xml:space="preserve">                                     Empresas de la Zona Libre de Colón</t>
  </si>
  <si>
    <t xml:space="preserve">                                     Empresas de inversión nacional</t>
  </si>
  <si>
    <t xml:space="preserve">                                A corto plazo</t>
  </si>
  <si>
    <t xml:space="preserve">       3.1.2  Préstamos</t>
  </si>
  <si>
    <t xml:space="preserve">                3.1.2.1  Autoridades monetarias</t>
  </si>
  <si>
    <t xml:space="preserve">                3.1.2.2  Gobierno general</t>
  </si>
  <si>
    <t xml:space="preserve">                3.1.2.3  Bancos</t>
  </si>
  <si>
    <t xml:space="preserve">                                 A largo plazo</t>
  </si>
  <si>
    <t xml:space="preserve">                                 A corto plazo</t>
  </si>
  <si>
    <t xml:space="preserve">                                         Bancos de licencia general</t>
  </si>
  <si>
    <t xml:space="preserve">                                         Bancos de licencia internacional</t>
  </si>
  <si>
    <t xml:space="preserve">                3.1.2.4  Otros sectores</t>
  </si>
  <si>
    <t xml:space="preserve">       3.1.3  Moneda y depósitos</t>
  </si>
  <si>
    <t xml:space="preserve">                3.1.3.1  Autoridades monetarias</t>
  </si>
  <si>
    <t xml:space="preserve">                3.1.3.2  Gobierno general</t>
  </si>
  <si>
    <t xml:space="preserve">                3.1.3.3  Bancos</t>
  </si>
  <si>
    <t xml:space="preserve">                                Bancos de licencia  internacional</t>
  </si>
  <si>
    <t xml:space="preserve">                3.1.3.4  Otros sectores</t>
  </si>
  <si>
    <t xml:space="preserve">                3.1.4.1  Autoridades monetarias</t>
  </si>
  <si>
    <t xml:space="preserve">                3.1.4.2  Gobierno general</t>
  </si>
  <si>
    <t xml:space="preserve">                3.1.4.3  Bancos</t>
  </si>
  <si>
    <t xml:space="preserve">                                        Bancos de licencia general</t>
  </si>
  <si>
    <t xml:space="preserve">                                        Bancos de licencia internacional</t>
  </si>
  <si>
    <t xml:space="preserve">                3.1.4.4  Otros sectores</t>
  </si>
  <si>
    <t xml:space="preserve">                                        Autoridad del Canal de Panamá</t>
  </si>
  <si>
    <t xml:space="preserve">                                        Empresas de inversión directa</t>
  </si>
  <si>
    <t xml:space="preserve">                                        Empresas de inversión de cartera</t>
  </si>
  <si>
    <t xml:space="preserve">                                        Empresas de la Zona Libre de Colón</t>
  </si>
  <si>
    <t xml:space="preserve">                                        Empresas de inversión nacional</t>
  </si>
  <si>
    <t xml:space="preserve">  4.  Activos de reserva</t>
  </si>
  <si>
    <t xml:space="preserve">      4.1  Oro monetario</t>
  </si>
  <si>
    <t xml:space="preserve">      4.2  Derechos Especiales de Giro</t>
  </si>
  <si>
    <t xml:space="preserve">      4.3  Posición de reserva en el Fondo Monetario Internacional</t>
  </si>
  <si>
    <t xml:space="preserve">      4.4  Divisas</t>
  </si>
  <si>
    <t xml:space="preserve">             4.4.1  Moneda y depósitos</t>
  </si>
  <si>
    <t xml:space="preserve">                       4.4.1.1  Autoridades monetarias</t>
  </si>
  <si>
    <t xml:space="preserve">                       4.4.1.2  Bancos</t>
  </si>
  <si>
    <t xml:space="preserve">             4.4.2  Valores</t>
  </si>
  <si>
    <t xml:space="preserve">                       4.4.2.1  Participaciones de capital</t>
  </si>
  <si>
    <t xml:space="preserve">                       4.4.2.2  Bonos y pagarés</t>
  </si>
  <si>
    <t xml:space="preserve">                       4.4.2.3  Instrumentos del mercado monetario</t>
  </si>
  <si>
    <t xml:space="preserve">                       4.4.2.4  Instrumentos financieros derivados (neto)</t>
  </si>
  <si>
    <t xml:space="preserve">       4.5  Otros activos</t>
  </si>
  <si>
    <t>II. Pasivos</t>
  </si>
  <si>
    <t xml:space="preserve">  1.  Inversión directa en la economía declarante</t>
  </si>
  <si>
    <t xml:space="preserve">      1.2.1    Acciones y utilidades reinvertidas</t>
  </si>
  <si>
    <t xml:space="preserve">                 1.2.1.1  Activos frente a inversionistas directos</t>
  </si>
  <si>
    <t xml:space="preserve">                 1.2.1.2  Pasivos frente a inversionistas directos</t>
  </si>
  <si>
    <t xml:space="preserve">                                Otros</t>
  </si>
  <si>
    <t xml:space="preserve">                                        Otras empresas</t>
  </si>
  <si>
    <t xml:space="preserve">      1.2.2  Otro capital</t>
  </si>
  <si>
    <t xml:space="preserve">               1.2.2.1  Activos frente a inversionistas directos</t>
  </si>
  <si>
    <t xml:space="preserve">               1.2.2.2  Pasivos frente a inversionistas directos</t>
  </si>
  <si>
    <t xml:space="preserve">      2.2.1  Títulos de participación en el capital</t>
  </si>
  <si>
    <t xml:space="preserve">      2.2.2  Títulos de deuda</t>
  </si>
  <si>
    <t xml:space="preserve">               2.2.2.1  Bonos y pagarés</t>
  </si>
  <si>
    <t xml:space="preserve">                                Autoridades monetarias</t>
  </si>
  <si>
    <t xml:space="preserve">                                Gobierno general</t>
  </si>
  <si>
    <t xml:space="preserve">                                Bancos</t>
  </si>
  <si>
    <t xml:space="preserve">                                Otros sectores</t>
  </si>
  <si>
    <t xml:space="preserve">               2.2.2.2  Instrumentos del mercado monetario</t>
  </si>
  <si>
    <t xml:space="preserve">                2.2.2.3  Instrumentos financieros derivados</t>
  </si>
  <si>
    <t xml:space="preserve">  3.  Otra inversión</t>
  </si>
  <si>
    <t xml:space="preserve">       3.2.1  Créditos comerciales</t>
  </si>
  <si>
    <t xml:space="preserve">                3.2.1.1  Gobierno general</t>
  </si>
  <si>
    <t xml:space="preserve">                3.2.1.2  Otros sectores</t>
  </si>
  <si>
    <t xml:space="preserve">                                    A largo plazo</t>
  </si>
  <si>
    <t xml:space="preserve">                                           Empresas de inversión directa</t>
  </si>
  <si>
    <t xml:space="preserve">                                           Empresas de la Zona Libre de Colón</t>
  </si>
  <si>
    <t xml:space="preserve">                                           Empresas de inversión nacional</t>
  </si>
  <si>
    <t xml:space="preserve">                                    A corto plazo</t>
  </si>
  <si>
    <t xml:space="preserve">                                           Empresas de inversión de cartera</t>
  </si>
  <si>
    <t xml:space="preserve">       3.2.2  Préstamos</t>
  </si>
  <si>
    <t xml:space="preserve">                3.2.2.1  Autoridades monetarias</t>
  </si>
  <si>
    <t xml:space="preserve">                3.2.2.2  Gobierno general</t>
  </si>
  <si>
    <t xml:space="preserve">                                     A largo plazo</t>
  </si>
  <si>
    <t xml:space="preserve">                                     A corto plazo</t>
  </si>
  <si>
    <t xml:space="preserve">                3.2.2.3  Bancos</t>
  </si>
  <si>
    <t xml:space="preserve">                                            Bancos de licencia general</t>
  </si>
  <si>
    <t xml:space="preserve">                                            Bancos de licencia internacional</t>
  </si>
  <si>
    <t xml:space="preserve">                3.2.2.4  Otros sectores</t>
  </si>
  <si>
    <t xml:space="preserve">                                            Empresas de inversión nacional</t>
  </si>
  <si>
    <t xml:space="preserve">                                            Entidades Descentralizadas</t>
  </si>
  <si>
    <t xml:space="preserve">                                            Empresas de inversión directa</t>
  </si>
  <si>
    <t xml:space="preserve">                                            Empresas de inversión de cartera</t>
  </si>
  <si>
    <t xml:space="preserve">                                            Empresas de la Zona Libre de Colón</t>
  </si>
  <si>
    <t xml:space="preserve">       3.2.3  Moneda y depósitos</t>
  </si>
  <si>
    <t xml:space="preserve">                3.2.3.1  Autoridades monetarias</t>
  </si>
  <si>
    <t xml:space="preserve">                3.2.3.2  Gobierno general</t>
  </si>
  <si>
    <t xml:space="preserve">                3.2.3.3  Bancos</t>
  </si>
  <si>
    <t xml:space="preserve">                                  Bancos de licencia general</t>
  </si>
  <si>
    <t xml:space="preserve">                                          A largo plazo</t>
  </si>
  <si>
    <t xml:space="preserve">                                          A corto plazo</t>
  </si>
  <si>
    <t xml:space="preserve">                                  Bancos de licencia internacional</t>
  </si>
  <si>
    <t xml:space="preserve">                3.2.3.4  Otros sectores</t>
  </si>
  <si>
    <t xml:space="preserve">       3.2.4  Otros pasivos</t>
  </si>
  <si>
    <t xml:space="preserve">                3.2.4.1  Autoridades monetarias</t>
  </si>
  <si>
    <t xml:space="preserve">                                          Otros</t>
  </si>
  <si>
    <t xml:space="preserve">                3.2.4.2  Gobierno general</t>
  </si>
  <si>
    <t xml:space="preserve">                3.2.4.3  Bancos</t>
  </si>
  <si>
    <t xml:space="preserve">                                              Bancos de licencia general - neto</t>
  </si>
  <si>
    <t xml:space="preserve">                                              Bancos de licencia internacional - neto</t>
  </si>
  <si>
    <t xml:space="preserve">                3.2.4.4  Otros sectores</t>
  </si>
  <si>
    <t xml:space="preserve">                                         Otros</t>
  </si>
  <si>
    <t xml:space="preserve">                                               Primas de seguro de vida</t>
  </si>
  <si>
    <t xml:space="preserve">                                               Empresas de inversión directa</t>
  </si>
  <si>
    <t xml:space="preserve">                                               Empresas de inversión de cartera</t>
  </si>
  <si>
    <t xml:space="preserve">                                               Empresas de la Zona Libre de Colón</t>
  </si>
  <si>
    <t xml:space="preserve">                                               Empresas de inversión nacional</t>
  </si>
  <si>
    <t xml:space="preserve">       3.1.4  Otros activos</t>
  </si>
  <si>
    <t>Otras va-</t>
  </si>
  <si>
    <t>riaciones</t>
  </si>
  <si>
    <t>Posición al final</t>
  </si>
  <si>
    <t>Posición al inicio</t>
  </si>
  <si>
    <t xml:space="preserve">                                     Uso del crédito y préstamos del FMI</t>
  </si>
  <si>
    <t xml:space="preserve">                                          Asignaciones DEG</t>
  </si>
  <si>
    <t>(En millones de balboas)</t>
  </si>
  <si>
    <t>0.0 Cuando la cantidad es menor a la unidad o fracción decimal adoptada, para la expresión del dato.</t>
  </si>
  <si>
    <t>Segundo trimestre</t>
  </si>
  <si>
    <t>de Inversión Internacional</t>
  </si>
  <si>
    <t>III. Posición de Inversión Internacional neta  (I-II)</t>
  </si>
  <si>
    <t>I.  Activos: (Continuación)</t>
  </si>
  <si>
    <t>II. Pasivos: (Continuación)</t>
  </si>
  <si>
    <t>NOTA: De existir diferencia entre el total y los parciales, se debe al redondeo.</t>
  </si>
  <si>
    <t>2026 (E)</t>
  </si>
  <si>
    <t>-     Cantidad nula o cero.</t>
  </si>
  <si>
    <t>EN LA REPÚBLICA, SEGÚN PARTIDA: PRIMER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</si>
</sst>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NumberFormat="1" applyFont="1" applyFill="1"/>
    <xf numFmtId="0" fontId="2" fillId="0" borderId="6" xfId="0" applyNumberFormat="1" applyFont="1" applyFill="1" applyBorder="1" applyProtection="1"/>
    <xf numFmtId="0" fontId="2" fillId="0" borderId="0" xfId="0" applyNumberFormat="1" applyFont="1" applyFill="1" applyAlignment="1"/>
    <xf numFmtId="0" fontId="2" fillId="0" borderId="3" xfId="0" applyNumberFormat="1" applyFont="1" applyFill="1" applyBorder="1" applyProtection="1"/>
    <xf numFmtId="0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protection locked="0"/>
    </xf>
    <xf numFmtId="0" fontId="2" fillId="0" borderId="1" xfId="0" quotePrefix="1" applyNumberFormat="1" applyFont="1" applyFill="1" applyBorder="1" applyAlignment="1" applyProtection="1"/>
    <xf numFmtId="0" fontId="2" fillId="0" borderId="1" xfId="0" quotePrefix="1" applyNumberFormat="1" applyFont="1" applyFill="1" applyBorder="1" applyAlignment="1" applyProtection="1"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5" xfId="0" applyNumberFormat="1" applyFont="1" applyFill="1" applyBorder="1" applyAlignment="1" applyProtection="1"/>
    <xf numFmtId="0" fontId="3" fillId="2" borderId="10" xfId="0" applyNumberFormat="1" applyFont="1" applyFill="1" applyBorder="1" applyAlignment="1">
      <alignment vertical="center"/>
    </xf>
    <xf numFmtId="0" fontId="3" fillId="2" borderId="11" xfId="0" applyNumberFormat="1" applyFont="1" applyFill="1" applyBorder="1" applyAlignment="1">
      <alignment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vertical="center"/>
    </xf>
    <xf numFmtId="0" fontId="2" fillId="0" borderId="22" xfId="0" applyNumberFormat="1" applyFont="1" applyFill="1" applyBorder="1" applyProtection="1"/>
    <xf numFmtId="0" fontId="2" fillId="0" borderId="23" xfId="0" applyNumberFormat="1" applyFont="1" applyFill="1" applyBorder="1" applyProtection="1"/>
    <xf numFmtId="0" fontId="3" fillId="2" borderId="18" xfId="0" applyNumberFormat="1" applyFont="1" applyFill="1" applyBorder="1" applyAlignment="1" applyProtection="1">
      <alignment vertical="center"/>
    </xf>
    <xf numFmtId="0" fontId="3" fillId="2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/>
    <xf numFmtId="164" fontId="2" fillId="0" borderId="4" xfId="0" applyNumberFormat="1" applyFont="1" applyFill="1" applyBorder="1" applyProtection="1"/>
    <xf numFmtId="164" fontId="2" fillId="0" borderId="4" xfId="0" applyNumberFormat="1" applyFont="1" applyFill="1" applyBorder="1" applyAlignment="1" applyProtection="1">
      <alignment horizontal="right"/>
    </xf>
    <xf numFmtId="164" fontId="1" fillId="0" borderId="4" xfId="0" applyNumberFormat="1" applyFont="1" applyFill="1" applyBorder="1" applyAlignment="1" applyProtection="1">
      <alignment horizontal="right"/>
    </xf>
    <xf numFmtId="0" fontId="2" fillId="0" borderId="0" xfId="0" quotePrefix="1" applyFont="1" applyFill="1" applyAlignment="1"/>
    <xf numFmtId="0" fontId="3" fillId="2" borderId="14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3" fillId="2" borderId="18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3" fillId="2" borderId="16" xfId="0" applyNumberFormat="1" applyFont="1" applyFill="1" applyBorder="1" applyAlignment="1" applyProtection="1">
      <alignment horizontal="center" vertical="center"/>
    </xf>
    <xf numFmtId="0" fontId="3" fillId="2" borderId="17" xfId="0" applyNumberFormat="1" applyFont="1" applyFill="1" applyBorder="1" applyAlignment="1" applyProtection="1">
      <alignment horizontal="center" vertical="center"/>
    </xf>
    <xf numFmtId="0" fontId="3" fillId="2" borderId="13" xfId="0" applyNumberFormat="1" applyFont="1" applyFill="1" applyBorder="1" applyAlignment="1" applyProtection="1">
      <alignment horizontal="center" vertical="center"/>
    </xf>
    <xf numFmtId="0" fontId="3" fillId="2" borderId="7" xfId="0" applyNumberFormat="1" applyFont="1" applyFill="1" applyBorder="1" applyAlignment="1" applyProtection="1">
      <alignment horizontal="center" vertical="center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Fill="1" applyBorder="1" applyProtection="1"/>
    <xf numFmtId="164" fontId="1" fillId="0" borderId="2" xfId="0" applyNumberFormat="1" applyFont="1" applyFill="1" applyBorder="1" applyProtection="1"/>
    <xf numFmtId="164" fontId="2" fillId="0" borderId="2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243E"/>
      <color rgb="FFE2EFD9"/>
      <color rgb="FFEFD8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showGridLines="0" tabSelected="1" zoomScaleNormal="100" zoomScaleSheetLayoutView="100" workbookViewId="0">
      <pane xSplit="1" ySplit="14" topLeftCell="B15" activePane="bottomRight" state="frozen"/>
      <selection pane="topRight" activeCell="C1" sqref="C1"/>
      <selection pane="bottomLeft" activeCell="A15" sqref="A15"/>
      <selection pane="bottomRight" sqref="A1:I1"/>
    </sheetView>
  </sheetViews>
  <sheetFormatPr baseColWidth="10" defaultRowHeight="12.75" customHeight="1" x14ac:dyDescent="0.2"/>
  <cols>
    <col min="1" max="1" width="59.7109375" style="1" customWidth="1"/>
    <col min="2" max="2" width="9" style="1" customWidth="1"/>
    <col min="3" max="3" width="8.7109375" style="1" customWidth="1"/>
    <col min="4" max="6" width="9" style="1" customWidth="1"/>
    <col min="7" max="7" width="8.7109375" style="1" customWidth="1"/>
    <col min="8" max="9" width="9" style="1" customWidth="1"/>
    <col min="10" max="16384" width="11.42578125" style="1"/>
  </cols>
  <sheetData>
    <row r="1" spans="1:10" ht="12.75" customHeight="1" x14ac:dyDescent="0.2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3"/>
    </row>
    <row r="2" spans="1:10" ht="12.75" customHeight="1" x14ac:dyDescent="0.2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3"/>
    </row>
    <row r="3" spans="1:10" ht="12.75" customHeight="1" x14ac:dyDescent="0.2">
      <c r="A3" s="26" t="s">
        <v>7</v>
      </c>
      <c r="B3" s="26"/>
      <c r="C3" s="26"/>
      <c r="D3" s="26"/>
      <c r="E3" s="26"/>
      <c r="F3" s="26"/>
      <c r="G3" s="26"/>
      <c r="H3" s="26"/>
      <c r="I3" s="26"/>
      <c r="J3" s="3"/>
    </row>
    <row r="4" spans="1:10" ht="6" customHeight="1" x14ac:dyDescent="0.2"/>
    <row r="5" spans="1:10" ht="12.75" customHeight="1" x14ac:dyDescent="0.2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3"/>
    </row>
    <row r="6" spans="1:10" ht="12.75" customHeight="1" x14ac:dyDescent="0.2">
      <c r="A6" s="27" t="s">
        <v>168</v>
      </c>
      <c r="B6" s="27"/>
      <c r="C6" s="27"/>
      <c r="D6" s="27"/>
      <c r="E6" s="27"/>
      <c r="F6" s="27"/>
      <c r="G6" s="27"/>
      <c r="H6" s="27"/>
      <c r="I6" s="27"/>
      <c r="J6" s="3"/>
    </row>
    <row r="7" spans="1:10" ht="6" customHeight="1" x14ac:dyDescent="0.2"/>
    <row r="8" spans="1:10" ht="14.1" customHeight="1" x14ac:dyDescent="0.2">
      <c r="A8" s="11"/>
      <c r="B8" s="24" t="s">
        <v>8</v>
      </c>
      <c r="C8" s="25"/>
      <c r="D8" s="25"/>
      <c r="E8" s="25"/>
      <c r="F8" s="25"/>
      <c r="G8" s="25"/>
      <c r="H8" s="25"/>
      <c r="I8" s="25"/>
    </row>
    <row r="9" spans="1:10" ht="14.1" customHeight="1" x14ac:dyDescent="0.2">
      <c r="A9" s="12"/>
      <c r="B9" s="30" t="s">
        <v>161</v>
      </c>
      <c r="C9" s="31"/>
      <c r="D9" s="31"/>
      <c r="E9" s="31"/>
      <c r="F9" s="31"/>
      <c r="G9" s="31"/>
      <c r="H9" s="31"/>
      <c r="I9" s="31"/>
    </row>
    <row r="10" spans="1:10" ht="14.1" customHeight="1" x14ac:dyDescent="0.2">
      <c r="A10" s="12"/>
      <c r="B10" s="32" t="s">
        <v>158</v>
      </c>
      <c r="C10" s="33"/>
      <c r="D10" s="33"/>
      <c r="E10" s="33"/>
      <c r="F10" s="33"/>
      <c r="G10" s="33"/>
      <c r="H10" s="33"/>
      <c r="I10" s="33"/>
    </row>
    <row r="11" spans="1:10" ht="14.1" customHeight="1" x14ac:dyDescent="0.2">
      <c r="A11" s="13" t="s">
        <v>1</v>
      </c>
      <c r="B11" s="34" t="s">
        <v>166</v>
      </c>
      <c r="C11" s="35"/>
      <c r="D11" s="35"/>
      <c r="E11" s="35"/>
      <c r="F11" s="35"/>
      <c r="G11" s="35"/>
      <c r="H11" s="35"/>
      <c r="I11" s="35"/>
    </row>
    <row r="12" spans="1:10" ht="14.1" customHeight="1" x14ac:dyDescent="0.2">
      <c r="A12" s="12"/>
      <c r="B12" s="36" t="s">
        <v>155</v>
      </c>
      <c r="C12" s="39" t="s">
        <v>2</v>
      </c>
      <c r="D12" s="40"/>
      <c r="E12" s="36" t="s">
        <v>154</v>
      </c>
      <c r="F12" s="37" t="s">
        <v>155</v>
      </c>
      <c r="G12" s="39" t="s">
        <v>160</v>
      </c>
      <c r="H12" s="40"/>
      <c r="I12" s="41" t="s">
        <v>154</v>
      </c>
    </row>
    <row r="13" spans="1:10" ht="14.1" customHeight="1" x14ac:dyDescent="0.2">
      <c r="A13" s="12"/>
      <c r="B13" s="37"/>
      <c r="C13" s="28" t="s">
        <v>3</v>
      </c>
      <c r="D13" s="17" t="s">
        <v>152</v>
      </c>
      <c r="E13" s="37"/>
      <c r="F13" s="37"/>
      <c r="G13" s="28" t="s">
        <v>3</v>
      </c>
      <c r="H13" s="17" t="s">
        <v>152</v>
      </c>
      <c r="I13" s="41"/>
    </row>
    <row r="14" spans="1:10" ht="14.1" customHeight="1" x14ac:dyDescent="0.2">
      <c r="A14" s="14"/>
      <c r="B14" s="38"/>
      <c r="C14" s="29"/>
      <c r="D14" s="18" t="s">
        <v>153</v>
      </c>
      <c r="E14" s="38"/>
      <c r="F14" s="38"/>
      <c r="G14" s="29"/>
      <c r="H14" s="18" t="s">
        <v>153</v>
      </c>
      <c r="I14" s="42"/>
    </row>
    <row r="15" spans="1:10" ht="6" customHeight="1" x14ac:dyDescent="0.2">
      <c r="A15" s="19"/>
      <c r="B15" s="15"/>
      <c r="C15" s="15"/>
      <c r="D15" s="15"/>
      <c r="E15" s="15"/>
      <c r="F15" s="15"/>
      <c r="G15" s="15"/>
      <c r="H15" s="15"/>
      <c r="I15" s="16"/>
    </row>
    <row r="16" spans="1:10" ht="13.7" customHeight="1" x14ac:dyDescent="0.2">
      <c r="A16" s="5" t="s">
        <v>9</v>
      </c>
      <c r="B16" s="43">
        <f t="shared" ref="B16:I16" si="0">SUM(B17,B26,B56,B106)</f>
        <v>118659.57121899001</v>
      </c>
      <c r="C16" s="43">
        <f t="shared" si="0"/>
        <v>1011.7093038799999</v>
      </c>
      <c r="D16" s="43">
        <f t="shared" si="0"/>
        <v>-32.672527019999997</v>
      </c>
      <c r="E16" s="43">
        <f t="shared" si="0"/>
        <v>119638.60799585002</v>
      </c>
      <c r="F16" s="43">
        <f t="shared" si="0"/>
        <v>119638.60799585002</v>
      </c>
      <c r="G16" s="43">
        <f t="shared" si="0"/>
        <v>4969.0095772900004</v>
      </c>
      <c r="H16" s="43">
        <f t="shared" si="0"/>
        <v>53.43804385</v>
      </c>
      <c r="I16" s="44">
        <f t="shared" si="0"/>
        <v>124661.05561699001</v>
      </c>
    </row>
    <row r="17" spans="1:9" ht="13.5" customHeight="1" x14ac:dyDescent="0.2">
      <c r="A17" s="5" t="s">
        <v>10</v>
      </c>
      <c r="B17" s="43">
        <f t="shared" ref="B17:I17" si="1">SUM(B18,B25)</f>
        <v>5931.5807648600003</v>
      </c>
      <c r="C17" s="43">
        <f t="shared" si="1"/>
        <v>226.21850659999998</v>
      </c>
      <c r="D17" s="43">
        <f t="shared" si="1"/>
        <v>0</v>
      </c>
      <c r="E17" s="43">
        <f t="shared" si="1"/>
        <v>6157.7992714599995</v>
      </c>
      <c r="F17" s="43">
        <f t="shared" si="1"/>
        <v>6157.7992714599995</v>
      </c>
      <c r="G17" s="43">
        <f t="shared" si="1"/>
        <v>18.49023399</v>
      </c>
      <c r="H17" s="43">
        <f t="shared" si="1"/>
        <v>0</v>
      </c>
      <c r="I17" s="44">
        <f t="shared" si="1"/>
        <v>6176.2895054499995</v>
      </c>
    </row>
    <row r="18" spans="1:9" ht="13.35" customHeight="1" x14ac:dyDescent="0.2">
      <c r="A18" s="5" t="s">
        <v>11</v>
      </c>
      <c r="B18" s="43">
        <f>SUM(B19)</f>
        <v>5931.5807648600003</v>
      </c>
      <c r="C18" s="43">
        <f t="shared" ref="C18:I18" si="2">SUM(C19)</f>
        <v>226.21850659999998</v>
      </c>
      <c r="D18" s="43">
        <f t="shared" si="2"/>
        <v>0</v>
      </c>
      <c r="E18" s="43">
        <f t="shared" si="2"/>
        <v>6157.7992714599995</v>
      </c>
      <c r="F18" s="43">
        <f>SUM(F19)</f>
        <v>6157.7992714599995</v>
      </c>
      <c r="G18" s="43">
        <f t="shared" si="2"/>
        <v>18.49023399</v>
      </c>
      <c r="H18" s="43">
        <f t="shared" si="2"/>
        <v>0</v>
      </c>
      <c r="I18" s="44">
        <f t="shared" si="2"/>
        <v>6176.2895054499995</v>
      </c>
    </row>
    <row r="19" spans="1:9" ht="12.95" customHeight="1" x14ac:dyDescent="0.2">
      <c r="A19" s="6" t="s">
        <v>12</v>
      </c>
      <c r="B19" s="20">
        <f t="shared" ref="B19:I19" si="3">SUM(B20,B21,B22,B23)</f>
        <v>5931.5807648600003</v>
      </c>
      <c r="C19" s="20">
        <f t="shared" si="3"/>
        <v>226.21850659999998</v>
      </c>
      <c r="D19" s="20">
        <f t="shared" si="3"/>
        <v>0</v>
      </c>
      <c r="E19" s="20">
        <f t="shared" si="3"/>
        <v>6157.7992714599995</v>
      </c>
      <c r="F19" s="20">
        <f t="shared" si="3"/>
        <v>6157.7992714599995</v>
      </c>
      <c r="G19" s="20">
        <f t="shared" si="3"/>
        <v>18.49023399</v>
      </c>
      <c r="H19" s="20">
        <f t="shared" si="3"/>
        <v>0</v>
      </c>
      <c r="I19" s="45">
        <f t="shared" si="3"/>
        <v>6176.2895054499995</v>
      </c>
    </row>
    <row r="20" spans="1:9" ht="12.95" customHeight="1" x14ac:dyDescent="0.2">
      <c r="A20" s="6" t="s">
        <v>13</v>
      </c>
      <c r="B20" s="20">
        <v>5098.9083563999993</v>
      </c>
      <c r="C20" s="20">
        <v>217.20991384999999</v>
      </c>
      <c r="D20" s="20">
        <v>0</v>
      </c>
      <c r="E20" s="20">
        <f t="shared" ref="E20:E25" si="4">SUM(B20,C20,D20)</f>
        <v>5316.1182702499991</v>
      </c>
      <c r="F20" s="20">
        <f>SUM(E20)</f>
        <v>5316.1182702499991</v>
      </c>
      <c r="G20" s="20">
        <v>2.37256482</v>
      </c>
      <c r="H20" s="20">
        <v>0</v>
      </c>
      <c r="I20" s="45">
        <f t="shared" ref="I20:I25" si="5">SUM(F20,G20,H20)</f>
        <v>5318.4908350699989</v>
      </c>
    </row>
    <row r="21" spans="1:9" ht="12.95" customHeight="1" x14ac:dyDescent="0.2">
      <c r="A21" s="5" t="s">
        <v>14</v>
      </c>
      <c r="B21" s="20">
        <v>219.79216102000004</v>
      </c>
      <c r="C21" s="20">
        <v>8.3203057499999993</v>
      </c>
      <c r="D21" s="20">
        <v>0</v>
      </c>
      <c r="E21" s="20">
        <f t="shared" si="4"/>
        <v>228.11246677000003</v>
      </c>
      <c r="F21" s="20">
        <f t="shared" ref="F21:F25" si="6">SUM(E21)</f>
        <v>228.11246677000003</v>
      </c>
      <c r="G21" s="20">
        <v>18.78386317</v>
      </c>
      <c r="H21" s="20">
        <v>0</v>
      </c>
      <c r="I21" s="45">
        <f t="shared" si="5"/>
        <v>246.89632994000002</v>
      </c>
    </row>
    <row r="22" spans="1:9" ht="12.95" customHeight="1" x14ac:dyDescent="0.2">
      <c r="A22" s="6" t="s">
        <v>15</v>
      </c>
      <c r="B22" s="20">
        <v>189.19363656999988</v>
      </c>
      <c r="C22" s="20">
        <v>0</v>
      </c>
      <c r="D22" s="20">
        <v>0</v>
      </c>
      <c r="E22" s="20">
        <f t="shared" si="4"/>
        <v>189.19363656999988</v>
      </c>
      <c r="F22" s="20">
        <f t="shared" si="6"/>
        <v>189.19363656999988</v>
      </c>
      <c r="G22" s="20">
        <v>-2.6233749999999998</v>
      </c>
      <c r="H22" s="20">
        <v>0</v>
      </c>
      <c r="I22" s="45">
        <f t="shared" si="5"/>
        <v>186.57026156999987</v>
      </c>
    </row>
    <row r="23" spans="1:9" ht="12.95" customHeight="1" x14ac:dyDescent="0.2">
      <c r="A23" s="6" t="s">
        <v>16</v>
      </c>
      <c r="B23" s="20">
        <v>423.6866108700001</v>
      </c>
      <c r="C23" s="20">
        <v>0.68828699999999998</v>
      </c>
      <c r="D23" s="20">
        <v>0</v>
      </c>
      <c r="E23" s="20">
        <f t="shared" si="4"/>
        <v>424.3748978700001</v>
      </c>
      <c r="F23" s="20">
        <f t="shared" si="6"/>
        <v>424.3748978700001</v>
      </c>
      <c r="G23" s="20">
        <v>-4.2819000000000003E-2</v>
      </c>
      <c r="H23" s="20">
        <v>0</v>
      </c>
      <c r="I23" s="45">
        <f t="shared" si="5"/>
        <v>424.33207887000009</v>
      </c>
    </row>
    <row r="24" spans="1:9" ht="12.95" customHeight="1" x14ac:dyDescent="0.2">
      <c r="A24" s="5" t="s">
        <v>17</v>
      </c>
      <c r="B24" s="21">
        <v>0</v>
      </c>
      <c r="C24" s="21">
        <v>0</v>
      </c>
      <c r="D24" s="21">
        <v>0</v>
      </c>
      <c r="E24" s="20">
        <f t="shared" si="4"/>
        <v>0</v>
      </c>
      <c r="F24" s="20">
        <f t="shared" si="6"/>
        <v>0</v>
      </c>
      <c r="G24" s="21">
        <v>0</v>
      </c>
      <c r="H24" s="21">
        <v>0</v>
      </c>
      <c r="I24" s="45">
        <f t="shared" si="5"/>
        <v>0</v>
      </c>
    </row>
    <row r="25" spans="1:9" ht="13.35" customHeight="1" x14ac:dyDescent="0.2">
      <c r="A25" s="5" t="s">
        <v>18</v>
      </c>
      <c r="B25" s="22">
        <v>0</v>
      </c>
      <c r="C25" s="22">
        <v>0</v>
      </c>
      <c r="D25" s="22">
        <v>0</v>
      </c>
      <c r="E25" s="43">
        <f t="shared" si="4"/>
        <v>0</v>
      </c>
      <c r="F25" s="20">
        <f t="shared" si="6"/>
        <v>0</v>
      </c>
      <c r="G25" s="22">
        <v>0</v>
      </c>
      <c r="H25" s="22">
        <v>0</v>
      </c>
      <c r="I25" s="44">
        <f t="shared" si="5"/>
        <v>0</v>
      </c>
    </row>
    <row r="26" spans="1:9" ht="13.5" customHeight="1" x14ac:dyDescent="0.2">
      <c r="A26" s="5" t="s">
        <v>19</v>
      </c>
      <c r="B26" s="43">
        <f t="shared" ref="B26:I26" si="7">SUM(B27,B34)</f>
        <v>32599.979400799999</v>
      </c>
      <c r="C26" s="43">
        <f t="shared" si="7"/>
        <v>-909.21911190999981</v>
      </c>
      <c r="D26" s="43">
        <f t="shared" si="7"/>
        <v>-26.960239999999999</v>
      </c>
      <c r="E26" s="43">
        <f t="shared" si="7"/>
        <v>31663.80004889</v>
      </c>
      <c r="F26" s="43">
        <f t="shared" si="7"/>
        <v>31663.80004889</v>
      </c>
      <c r="G26" s="43">
        <f t="shared" si="7"/>
        <v>3369.5645220800002</v>
      </c>
      <c r="H26" s="43">
        <f t="shared" si="7"/>
        <v>53.564142449999999</v>
      </c>
      <c r="I26" s="44">
        <f t="shared" si="7"/>
        <v>35086.928713419999</v>
      </c>
    </row>
    <row r="27" spans="1:9" ht="13.35" customHeight="1" x14ac:dyDescent="0.2">
      <c r="A27" s="5" t="s">
        <v>20</v>
      </c>
      <c r="B27" s="43">
        <f t="shared" ref="B27:I27" si="8">SUM(B28,B29,B30,B31)</f>
        <v>3655.230943510001</v>
      </c>
      <c r="C27" s="43">
        <f t="shared" si="8"/>
        <v>-191.47001225999998</v>
      </c>
      <c r="D27" s="43">
        <f t="shared" si="8"/>
        <v>0</v>
      </c>
      <c r="E27" s="43">
        <f t="shared" si="8"/>
        <v>3463.7609312500008</v>
      </c>
      <c r="F27" s="43">
        <f t="shared" si="8"/>
        <v>3463.7609312500008</v>
      </c>
      <c r="G27" s="43">
        <f t="shared" si="8"/>
        <v>184.47812267</v>
      </c>
      <c r="H27" s="43">
        <f t="shared" si="8"/>
        <v>0</v>
      </c>
      <c r="I27" s="44">
        <f t="shared" si="8"/>
        <v>3648.239053920001</v>
      </c>
    </row>
    <row r="28" spans="1:9" ht="12.95" customHeight="1" x14ac:dyDescent="0.2">
      <c r="A28" s="6" t="s">
        <v>21</v>
      </c>
      <c r="B28" s="21">
        <v>0</v>
      </c>
      <c r="C28" s="21">
        <v>0</v>
      </c>
      <c r="D28" s="21">
        <v>0</v>
      </c>
      <c r="E28" s="20">
        <f>SUM(B28,C28,D28)</f>
        <v>0</v>
      </c>
      <c r="F28" s="20">
        <f t="shared" ref="F28:F30" si="9">SUM(E28)</f>
        <v>0</v>
      </c>
      <c r="G28" s="21">
        <v>0</v>
      </c>
      <c r="H28" s="21">
        <v>0</v>
      </c>
      <c r="I28" s="45">
        <f>SUM(F28,G28,H28)</f>
        <v>0</v>
      </c>
    </row>
    <row r="29" spans="1:9" ht="12.95" customHeight="1" x14ac:dyDescent="0.2">
      <c r="A29" s="5" t="s">
        <v>22</v>
      </c>
      <c r="B29" s="20">
        <v>470.69745186999995</v>
      </c>
      <c r="C29" s="20">
        <v>2.9526274899999998</v>
      </c>
      <c r="D29" s="20">
        <v>0</v>
      </c>
      <c r="E29" s="20">
        <f>SUM(B29,C29,D29)</f>
        <v>473.65007935999995</v>
      </c>
      <c r="F29" s="20">
        <f t="shared" si="9"/>
        <v>473.65007935999995</v>
      </c>
      <c r="G29" s="20">
        <v>166.50070952999999</v>
      </c>
      <c r="H29" s="20">
        <v>0</v>
      </c>
      <c r="I29" s="45">
        <f>SUM(F29,G29,H29)</f>
        <v>640.15078888999994</v>
      </c>
    </row>
    <row r="30" spans="1:9" ht="12.95" customHeight="1" x14ac:dyDescent="0.2">
      <c r="A30" s="6" t="s">
        <v>23</v>
      </c>
      <c r="B30" s="21">
        <v>0</v>
      </c>
      <c r="C30" s="21">
        <v>0</v>
      </c>
      <c r="D30" s="21">
        <v>0</v>
      </c>
      <c r="E30" s="20">
        <f>SUM(B30,C30,D30)</f>
        <v>0</v>
      </c>
      <c r="F30" s="20">
        <f t="shared" si="9"/>
        <v>0</v>
      </c>
      <c r="G30" s="21">
        <v>0</v>
      </c>
      <c r="H30" s="21">
        <v>0</v>
      </c>
      <c r="I30" s="45">
        <f>SUM(F30,G30,H30)</f>
        <v>0</v>
      </c>
    </row>
    <row r="31" spans="1:9" ht="12.95" customHeight="1" x14ac:dyDescent="0.2">
      <c r="A31" s="6" t="s">
        <v>24</v>
      </c>
      <c r="B31" s="20">
        <f t="shared" ref="B31:I31" si="10">SUM(B32,B33)</f>
        <v>3184.5334916400011</v>
      </c>
      <c r="C31" s="20">
        <f t="shared" si="10"/>
        <v>-194.42263974999997</v>
      </c>
      <c r="D31" s="20">
        <f t="shared" si="10"/>
        <v>0</v>
      </c>
      <c r="E31" s="20">
        <f t="shared" si="10"/>
        <v>2990.110851890001</v>
      </c>
      <c r="F31" s="20">
        <f t="shared" si="10"/>
        <v>2990.110851890001</v>
      </c>
      <c r="G31" s="20">
        <f t="shared" si="10"/>
        <v>17.977413139999996</v>
      </c>
      <c r="H31" s="20">
        <f t="shared" si="10"/>
        <v>0</v>
      </c>
      <c r="I31" s="45">
        <f t="shared" si="10"/>
        <v>3008.0882650300009</v>
      </c>
    </row>
    <row r="32" spans="1:9" ht="12.95" customHeight="1" x14ac:dyDescent="0.2">
      <c r="A32" s="5" t="s">
        <v>15</v>
      </c>
      <c r="B32" s="20">
        <v>12.176980000000013</v>
      </c>
      <c r="C32" s="20">
        <v>0</v>
      </c>
      <c r="D32" s="20">
        <v>0</v>
      </c>
      <c r="E32" s="20">
        <f>SUM(B32,C32,D32)</f>
        <v>12.176980000000013</v>
      </c>
      <c r="F32" s="20">
        <f t="shared" ref="F32:F33" si="11">SUM(E32)</f>
        <v>12.176980000000013</v>
      </c>
      <c r="G32" s="20">
        <v>0</v>
      </c>
      <c r="H32" s="20">
        <v>0</v>
      </c>
      <c r="I32" s="45">
        <f>SUM(F32,G32,H32)</f>
        <v>12.176980000000013</v>
      </c>
    </row>
    <row r="33" spans="1:9" ht="12.95" customHeight="1" x14ac:dyDescent="0.2">
      <c r="A33" s="6" t="s">
        <v>16</v>
      </c>
      <c r="B33" s="20">
        <v>3172.3565116400009</v>
      </c>
      <c r="C33" s="20">
        <v>-194.42263974999997</v>
      </c>
      <c r="D33" s="20">
        <v>0</v>
      </c>
      <c r="E33" s="20">
        <f>SUM(B33,C33,D33)</f>
        <v>2977.9338718900008</v>
      </c>
      <c r="F33" s="20">
        <f t="shared" si="11"/>
        <v>2977.9338718900008</v>
      </c>
      <c r="G33" s="20">
        <v>17.977413139999996</v>
      </c>
      <c r="H33" s="20">
        <v>0</v>
      </c>
      <c r="I33" s="45">
        <f>SUM(F33,G33,H33)</f>
        <v>2995.9112850300007</v>
      </c>
    </row>
    <row r="34" spans="1:9" ht="13.35" customHeight="1" x14ac:dyDescent="0.2">
      <c r="A34" s="7" t="s">
        <v>25</v>
      </c>
      <c r="B34" s="43">
        <f>SUM(B35,B44,B49)</f>
        <v>28944.748457289999</v>
      </c>
      <c r="C34" s="43">
        <f t="shared" ref="C34:I34" si="12">SUM(C35,C44,C49)</f>
        <v>-717.74909964999983</v>
      </c>
      <c r="D34" s="43">
        <f t="shared" si="12"/>
        <v>-26.960239999999999</v>
      </c>
      <c r="E34" s="43">
        <f t="shared" si="12"/>
        <v>28200.039117640001</v>
      </c>
      <c r="F34" s="43">
        <f t="shared" si="12"/>
        <v>28200.039117640001</v>
      </c>
      <c r="G34" s="43">
        <f t="shared" si="12"/>
        <v>3185.08639941</v>
      </c>
      <c r="H34" s="43">
        <f t="shared" si="12"/>
        <v>53.564142449999999</v>
      </c>
      <c r="I34" s="44">
        <f t="shared" si="12"/>
        <v>31438.689659499996</v>
      </c>
    </row>
    <row r="35" spans="1:9" ht="12.95" customHeight="1" x14ac:dyDescent="0.2">
      <c r="A35" s="5" t="s">
        <v>26</v>
      </c>
      <c r="B35" s="20">
        <f t="shared" ref="B35:I35" si="13">SUM(B36,B37,B38,B41)</f>
        <v>26780.097062649998</v>
      </c>
      <c r="C35" s="20">
        <f t="shared" si="13"/>
        <v>-770.23112238999988</v>
      </c>
      <c r="D35" s="20">
        <f t="shared" si="13"/>
        <v>-26.960239999999999</v>
      </c>
      <c r="E35" s="20">
        <f t="shared" si="13"/>
        <v>25982.905700260002</v>
      </c>
      <c r="F35" s="20">
        <f t="shared" si="13"/>
        <v>25982.905700260002</v>
      </c>
      <c r="G35" s="20">
        <f t="shared" si="13"/>
        <v>2998.4967540600001</v>
      </c>
      <c r="H35" s="20">
        <f t="shared" si="13"/>
        <v>53.564142449999999</v>
      </c>
      <c r="I35" s="45">
        <f t="shared" si="13"/>
        <v>29034.966596769998</v>
      </c>
    </row>
    <row r="36" spans="1:9" ht="12.95" customHeight="1" x14ac:dyDescent="0.2">
      <c r="A36" s="6" t="s">
        <v>27</v>
      </c>
      <c r="B36" s="21">
        <v>0</v>
      </c>
      <c r="C36" s="21">
        <v>0</v>
      </c>
      <c r="D36" s="21">
        <v>0</v>
      </c>
      <c r="E36" s="20">
        <f>SUM(B36,C36,D36)</f>
        <v>0</v>
      </c>
      <c r="F36" s="20">
        <f t="shared" ref="F36:F37" si="14">SUM(E36)</f>
        <v>0</v>
      </c>
      <c r="G36" s="21">
        <v>0</v>
      </c>
      <c r="H36" s="21">
        <v>0</v>
      </c>
      <c r="I36" s="45">
        <f>SUM(F36,G36,H36)</f>
        <v>0</v>
      </c>
    </row>
    <row r="37" spans="1:9" ht="12.95" customHeight="1" x14ac:dyDescent="0.2">
      <c r="A37" s="6" t="s">
        <v>28</v>
      </c>
      <c r="B37" s="20">
        <v>1272.4073249100004</v>
      </c>
      <c r="C37" s="20">
        <v>9.2638332299999995</v>
      </c>
      <c r="D37" s="20">
        <v>-26.960239999999999</v>
      </c>
      <c r="E37" s="20">
        <f>SUM(B37,C37,D37)</f>
        <v>1254.7109181400006</v>
      </c>
      <c r="F37" s="20">
        <f t="shared" si="14"/>
        <v>1254.7109181400006</v>
      </c>
      <c r="G37" s="20">
        <v>26.40176765</v>
      </c>
      <c r="H37" s="20">
        <v>53.564142449999999</v>
      </c>
      <c r="I37" s="45">
        <f>SUM(F37,G37,H37)</f>
        <v>1334.6768282400005</v>
      </c>
    </row>
    <row r="38" spans="1:9" ht="12.95" customHeight="1" x14ac:dyDescent="0.2">
      <c r="A38" s="5" t="s">
        <v>29</v>
      </c>
      <c r="B38" s="20">
        <f t="shared" ref="B38:I38" si="15">SUM(B39,B40)</f>
        <v>13772.153172889999</v>
      </c>
      <c r="C38" s="20">
        <f t="shared" si="15"/>
        <v>453.90978964999999</v>
      </c>
      <c r="D38" s="20">
        <f t="shared" si="15"/>
        <v>0</v>
      </c>
      <c r="E38" s="20">
        <f t="shared" si="15"/>
        <v>14226.062962539998</v>
      </c>
      <c r="F38" s="20">
        <f t="shared" si="15"/>
        <v>14226.062962539998</v>
      </c>
      <c r="G38" s="20">
        <f t="shared" si="15"/>
        <v>1624.1500733</v>
      </c>
      <c r="H38" s="20">
        <f t="shared" si="15"/>
        <v>0</v>
      </c>
      <c r="I38" s="45">
        <f t="shared" si="15"/>
        <v>15850.213035839999</v>
      </c>
    </row>
    <row r="39" spans="1:9" ht="12.95" customHeight="1" x14ac:dyDescent="0.2">
      <c r="A39" s="6" t="s">
        <v>30</v>
      </c>
      <c r="B39" s="20">
        <v>10746.693093349999</v>
      </c>
      <c r="C39" s="20">
        <v>675.69038031000002</v>
      </c>
      <c r="D39" s="20">
        <v>0</v>
      </c>
      <c r="E39" s="20">
        <f>SUM(B39,C39,D39)</f>
        <v>11422.383473659998</v>
      </c>
      <c r="F39" s="20">
        <f t="shared" ref="F39:F40" si="16">SUM(E39)</f>
        <v>11422.383473659998</v>
      </c>
      <c r="G39" s="20">
        <v>1402.29923039</v>
      </c>
      <c r="H39" s="20">
        <v>0</v>
      </c>
      <c r="I39" s="45">
        <f>SUM(F39,G39,H39)</f>
        <v>12824.682704049999</v>
      </c>
    </row>
    <row r="40" spans="1:9" ht="12.95" customHeight="1" x14ac:dyDescent="0.2">
      <c r="A40" s="6" t="s">
        <v>31</v>
      </c>
      <c r="B40" s="20">
        <v>3025.4600795399997</v>
      </c>
      <c r="C40" s="20">
        <v>-221.78059066</v>
      </c>
      <c r="D40" s="20">
        <v>0</v>
      </c>
      <c r="E40" s="20">
        <f>SUM(B40,C40,D40)</f>
        <v>2803.6794888799996</v>
      </c>
      <c r="F40" s="20">
        <f t="shared" si="16"/>
        <v>2803.6794888799996</v>
      </c>
      <c r="G40" s="20">
        <v>221.85084291000001</v>
      </c>
      <c r="H40" s="20">
        <v>0</v>
      </c>
      <c r="I40" s="45">
        <f>SUM(F40,G40,H40)</f>
        <v>3025.5303317899998</v>
      </c>
    </row>
    <row r="41" spans="1:9" ht="12.95" customHeight="1" x14ac:dyDescent="0.2">
      <c r="A41" s="5" t="s">
        <v>32</v>
      </c>
      <c r="B41" s="20">
        <f t="shared" ref="B41:I41" si="17">SUM(B42,B43)</f>
        <v>11735.536564850001</v>
      </c>
      <c r="C41" s="20">
        <f t="shared" si="17"/>
        <v>-1233.4047452699999</v>
      </c>
      <c r="D41" s="20">
        <f t="shared" si="17"/>
        <v>0</v>
      </c>
      <c r="E41" s="20">
        <f t="shared" si="17"/>
        <v>10502.131819580001</v>
      </c>
      <c r="F41" s="20">
        <f t="shared" si="17"/>
        <v>10502.131819580001</v>
      </c>
      <c r="G41" s="20">
        <f t="shared" si="17"/>
        <v>1347.9449131099998</v>
      </c>
      <c r="H41" s="20">
        <f t="shared" si="17"/>
        <v>0</v>
      </c>
      <c r="I41" s="45">
        <f t="shared" si="17"/>
        <v>11850.07673269</v>
      </c>
    </row>
    <row r="42" spans="1:9" ht="12.95" customHeight="1" x14ac:dyDescent="0.2">
      <c r="A42" s="6" t="s">
        <v>33</v>
      </c>
      <c r="B42" s="20">
        <v>23.086817010000008</v>
      </c>
      <c r="C42" s="20">
        <v>0</v>
      </c>
      <c r="D42" s="20">
        <v>0</v>
      </c>
      <c r="E42" s="20">
        <f>SUM(B42,C42,D42)</f>
        <v>23.086817010000008</v>
      </c>
      <c r="F42" s="20">
        <f t="shared" ref="F42:F43" si="18">SUM(E42)</f>
        <v>23.086817010000008</v>
      </c>
      <c r="G42" s="20">
        <v>-9.3229999999999997E-3</v>
      </c>
      <c r="H42" s="20">
        <v>0</v>
      </c>
      <c r="I42" s="45">
        <f>SUM(F42,G42,H42)</f>
        <v>23.077494010000009</v>
      </c>
    </row>
    <row r="43" spans="1:9" ht="12.95" customHeight="1" x14ac:dyDescent="0.2">
      <c r="A43" s="6" t="s">
        <v>34</v>
      </c>
      <c r="B43" s="20">
        <v>11712.449747840001</v>
      </c>
      <c r="C43" s="20">
        <v>-1233.4047452699999</v>
      </c>
      <c r="D43" s="20">
        <v>0</v>
      </c>
      <c r="E43" s="20">
        <f>SUM(B43,C43,D43)</f>
        <v>10479.045002570001</v>
      </c>
      <c r="F43" s="20">
        <f t="shared" si="18"/>
        <v>10479.045002570001</v>
      </c>
      <c r="G43" s="20">
        <v>1347.9542361099998</v>
      </c>
      <c r="H43" s="20">
        <v>0</v>
      </c>
      <c r="I43" s="45">
        <f>SUM(F43,G43,H43)</f>
        <v>11826.99923868</v>
      </c>
    </row>
    <row r="44" spans="1:9" ht="12.95" customHeight="1" x14ac:dyDescent="0.2">
      <c r="A44" s="5" t="s">
        <v>35</v>
      </c>
      <c r="B44" s="20">
        <f t="shared" ref="B44:I44" si="19">SUM(B45,B48)</f>
        <v>2042.91529958</v>
      </c>
      <c r="C44" s="20">
        <f t="shared" si="19"/>
        <v>50.121210539999993</v>
      </c>
      <c r="D44" s="20">
        <f t="shared" si="19"/>
        <v>0</v>
      </c>
      <c r="E44" s="20">
        <f t="shared" si="19"/>
        <v>2093.0365101199995</v>
      </c>
      <c r="F44" s="20">
        <f t="shared" si="19"/>
        <v>2093.0365101199995</v>
      </c>
      <c r="G44" s="20">
        <f t="shared" si="19"/>
        <v>145.72442136000001</v>
      </c>
      <c r="H44" s="20">
        <f t="shared" si="19"/>
        <v>0</v>
      </c>
      <c r="I44" s="45">
        <f t="shared" si="19"/>
        <v>2238.7609314799997</v>
      </c>
    </row>
    <row r="45" spans="1:9" ht="12.95" customHeight="1" x14ac:dyDescent="0.2">
      <c r="A45" s="5" t="s">
        <v>29</v>
      </c>
      <c r="B45" s="20">
        <f t="shared" ref="B45:I45" si="20">SUM(B46,B47)</f>
        <v>1620.9472398099999</v>
      </c>
      <c r="C45" s="20">
        <f t="shared" si="20"/>
        <v>44.419459159999995</v>
      </c>
      <c r="D45" s="20">
        <f t="shared" si="20"/>
        <v>0</v>
      </c>
      <c r="E45" s="20">
        <f t="shared" si="20"/>
        <v>1665.3666989699998</v>
      </c>
      <c r="F45" s="20">
        <f t="shared" si="20"/>
        <v>1665.3666989699998</v>
      </c>
      <c r="G45" s="20">
        <f t="shared" si="20"/>
        <v>104.16894026</v>
      </c>
      <c r="H45" s="20">
        <f t="shared" si="20"/>
        <v>0</v>
      </c>
      <c r="I45" s="45">
        <f t="shared" si="20"/>
        <v>1769.5356392299998</v>
      </c>
    </row>
    <row r="46" spans="1:9" ht="12.95" customHeight="1" x14ac:dyDescent="0.2">
      <c r="A46" s="6" t="s">
        <v>30</v>
      </c>
      <c r="B46" s="20">
        <v>1346.5834234899999</v>
      </c>
      <c r="C46" s="20">
        <v>41.491519259999997</v>
      </c>
      <c r="D46" s="20">
        <v>0</v>
      </c>
      <c r="E46" s="20">
        <f>SUM(B46,C46,D46)</f>
        <v>1388.0749427499998</v>
      </c>
      <c r="F46" s="20">
        <f t="shared" ref="F46:F48" si="21">SUM(E46)</f>
        <v>1388.0749427499998</v>
      </c>
      <c r="G46" s="20">
        <v>87.785652010000007</v>
      </c>
      <c r="H46" s="20">
        <v>0</v>
      </c>
      <c r="I46" s="45">
        <f>SUM(F46,G46,H46)</f>
        <v>1475.8605947599997</v>
      </c>
    </row>
    <row r="47" spans="1:9" ht="12.95" customHeight="1" x14ac:dyDescent="0.2">
      <c r="A47" s="6" t="s">
        <v>31</v>
      </c>
      <c r="B47" s="20">
        <v>274.36381632000007</v>
      </c>
      <c r="C47" s="20">
        <v>2.9279399000000002</v>
      </c>
      <c r="D47" s="20">
        <v>0</v>
      </c>
      <c r="E47" s="20">
        <f>SUM(B47,C47,D47)</f>
        <v>277.29175622000008</v>
      </c>
      <c r="F47" s="20">
        <f t="shared" si="21"/>
        <v>277.29175622000008</v>
      </c>
      <c r="G47" s="20">
        <v>16.38328825</v>
      </c>
      <c r="H47" s="20">
        <v>0</v>
      </c>
      <c r="I47" s="45">
        <f>SUM(F47,G47,H47)</f>
        <v>293.6750444700001</v>
      </c>
    </row>
    <row r="48" spans="1:9" ht="12.95" customHeight="1" x14ac:dyDescent="0.2">
      <c r="A48" s="5" t="s">
        <v>32</v>
      </c>
      <c r="B48" s="20">
        <v>421.96805976999997</v>
      </c>
      <c r="C48" s="20">
        <v>5.7017513800000001</v>
      </c>
      <c r="D48" s="20">
        <v>0</v>
      </c>
      <c r="E48" s="20">
        <f>SUM(B48,C48,D48)</f>
        <v>427.66981114999999</v>
      </c>
      <c r="F48" s="20">
        <f t="shared" si="21"/>
        <v>427.66981114999999</v>
      </c>
      <c r="G48" s="20">
        <v>41.555481100000002</v>
      </c>
      <c r="H48" s="20">
        <v>0</v>
      </c>
      <c r="I48" s="45">
        <f>SUM(F48,G48,H48)</f>
        <v>469.22529225</v>
      </c>
    </row>
    <row r="49" spans="1:9" ht="12.95" customHeight="1" x14ac:dyDescent="0.2">
      <c r="A49" s="5" t="s">
        <v>36</v>
      </c>
      <c r="B49" s="20">
        <f t="shared" ref="B49:H49" si="22">SUM(B50,B51,B52,B55)</f>
        <v>121.73609506000004</v>
      </c>
      <c r="C49" s="20">
        <f t="shared" si="22"/>
        <v>2.3608122000000007</v>
      </c>
      <c r="D49" s="20">
        <f t="shared" si="22"/>
        <v>0</v>
      </c>
      <c r="E49" s="20">
        <f t="shared" si="22"/>
        <v>124.09690726000004</v>
      </c>
      <c r="F49" s="20">
        <f t="shared" si="22"/>
        <v>124.09690726000004</v>
      </c>
      <c r="G49" s="20">
        <f t="shared" si="22"/>
        <v>40.865223989999997</v>
      </c>
      <c r="H49" s="20">
        <f t="shared" si="22"/>
        <v>0</v>
      </c>
      <c r="I49" s="45">
        <f>SUM(I50,I51,I52,I55)</f>
        <v>164.96213125000003</v>
      </c>
    </row>
    <row r="50" spans="1:9" ht="12.95" customHeight="1" x14ac:dyDescent="0.2">
      <c r="A50" s="6" t="s">
        <v>27</v>
      </c>
      <c r="B50" s="21">
        <v>0</v>
      </c>
      <c r="C50" s="21">
        <v>0</v>
      </c>
      <c r="D50" s="21">
        <v>0</v>
      </c>
      <c r="E50" s="20">
        <f>SUM(B50,C50,D50)</f>
        <v>0</v>
      </c>
      <c r="F50" s="20">
        <f t="shared" ref="F50:F51" si="23">SUM(E50)</f>
        <v>0</v>
      </c>
      <c r="G50" s="21">
        <v>0</v>
      </c>
      <c r="H50" s="21">
        <v>0</v>
      </c>
      <c r="I50" s="45">
        <f>SUM(F50,G50,H50)</f>
        <v>0</v>
      </c>
    </row>
    <row r="51" spans="1:9" ht="12.95" customHeight="1" x14ac:dyDescent="0.2">
      <c r="A51" s="6" t="s">
        <v>28</v>
      </c>
      <c r="B51" s="20">
        <v>0.50248018000000005</v>
      </c>
      <c r="C51" s="20">
        <v>6.3455953000000003</v>
      </c>
      <c r="D51" s="20">
        <v>0</v>
      </c>
      <c r="E51" s="20">
        <f>SUM(B51,C51,D51)</f>
        <v>6.8480754800000003</v>
      </c>
      <c r="F51" s="20">
        <f t="shared" si="23"/>
        <v>6.8480754800000003</v>
      </c>
      <c r="G51" s="20">
        <v>-1.51967951</v>
      </c>
      <c r="H51" s="20">
        <v>0</v>
      </c>
      <c r="I51" s="45">
        <f>SUM(F51,G51,H51)</f>
        <v>5.3283959700000008</v>
      </c>
    </row>
    <row r="52" spans="1:9" ht="12.95" customHeight="1" x14ac:dyDescent="0.2">
      <c r="A52" s="5" t="s">
        <v>29</v>
      </c>
      <c r="B52" s="20">
        <f>SUM(B53,B54)</f>
        <v>121.23361488000003</v>
      </c>
      <c r="C52" s="20">
        <f t="shared" ref="C52:D52" si="24">SUM(C53,C54)</f>
        <v>-3.9847830999999996</v>
      </c>
      <c r="D52" s="20">
        <f t="shared" si="24"/>
        <v>0</v>
      </c>
      <c r="E52" s="20">
        <f>SUM(E53,E54)</f>
        <v>117.24883178000003</v>
      </c>
      <c r="F52" s="20">
        <f t="shared" ref="F52:H52" si="25">SUM(F53,F54)</f>
        <v>117.24883178000003</v>
      </c>
      <c r="G52" s="20">
        <f t="shared" si="25"/>
        <v>42.3849035</v>
      </c>
      <c r="H52" s="20">
        <f t="shared" si="25"/>
        <v>0</v>
      </c>
      <c r="I52" s="45">
        <f>SUM(I53,I54)</f>
        <v>159.63373528000002</v>
      </c>
    </row>
    <row r="53" spans="1:9" ht="12.95" customHeight="1" x14ac:dyDescent="0.2">
      <c r="A53" s="6" t="s">
        <v>30</v>
      </c>
      <c r="B53" s="20">
        <v>118.31699948000004</v>
      </c>
      <c r="C53" s="20">
        <v>-6.8782558499999995</v>
      </c>
      <c r="D53" s="20">
        <v>0</v>
      </c>
      <c r="E53" s="20">
        <f>SUM(B53,C53,D53)</f>
        <v>111.43874363000003</v>
      </c>
      <c r="F53" s="20">
        <f t="shared" ref="F53:F55" si="26">SUM(E53)</f>
        <v>111.43874363000003</v>
      </c>
      <c r="G53" s="20">
        <v>43.685465200000003</v>
      </c>
      <c r="H53" s="20">
        <v>0</v>
      </c>
      <c r="I53" s="45">
        <f>SUM(F53,G53,H53)</f>
        <v>155.12420883000004</v>
      </c>
    </row>
    <row r="54" spans="1:9" ht="12.95" customHeight="1" x14ac:dyDescent="0.2">
      <c r="A54" s="6" t="s">
        <v>31</v>
      </c>
      <c r="B54" s="20">
        <v>2.9166153999999955</v>
      </c>
      <c r="C54" s="20">
        <v>2.8934727499999999</v>
      </c>
      <c r="D54" s="20">
        <v>0</v>
      </c>
      <c r="E54" s="20">
        <f>SUM(B54,C54,D54)</f>
        <v>5.810088149999995</v>
      </c>
      <c r="F54" s="20">
        <f t="shared" si="26"/>
        <v>5.810088149999995</v>
      </c>
      <c r="G54" s="20">
        <v>-1.3005617</v>
      </c>
      <c r="H54" s="20">
        <v>0</v>
      </c>
      <c r="I54" s="45">
        <f>SUM(F54,G54,H54)</f>
        <v>4.5095264499999947</v>
      </c>
    </row>
    <row r="55" spans="1:9" ht="12.95" customHeight="1" x14ac:dyDescent="0.2">
      <c r="A55" s="5" t="s">
        <v>32</v>
      </c>
      <c r="B55" s="21">
        <v>0</v>
      </c>
      <c r="C55" s="21">
        <v>0</v>
      </c>
      <c r="D55" s="21">
        <v>0</v>
      </c>
      <c r="E55" s="20">
        <f>SUM(B55,C55,D55)</f>
        <v>0</v>
      </c>
      <c r="F55" s="20">
        <f t="shared" si="26"/>
        <v>0</v>
      </c>
      <c r="G55" s="21">
        <v>0</v>
      </c>
      <c r="H55" s="21">
        <v>0</v>
      </c>
      <c r="I55" s="45">
        <f>SUM(F55,G55,H55)</f>
        <v>0</v>
      </c>
    </row>
    <row r="56" spans="1:9" ht="13.5" customHeight="1" x14ac:dyDescent="0.2">
      <c r="A56" s="5" t="s">
        <v>104</v>
      </c>
      <c r="B56" s="43">
        <f t="shared" ref="B56:I56" si="27">SUM(B57,B69,B79,B86)</f>
        <v>73887.285557960015</v>
      </c>
      <c r="C56" s="43">
        <f t="shared" si="27"/>
        <v>3309.4482498299999</v>
      </c>
      <c r="D56" s="43">
        <f t="shared" si="27"/>
        <v>0</v>
      </c>
      <c r="E56" s="43">
        <f t="shared" si="27"/>
        <v>77196.73380779002</v>
      </c>
      <c r="F56" s="43">
        <f t="shared" si="27"/>
        <v>77196.73380779002</v>
      </c>
      <c r="G56" s="43">
        <f t="shared" si="27"/>
        <v>759.59519552999996</v>
      </c>
      <c r="H56" s="43">
        <f t="shared" si="27"/>
        <v>0</v>
      </c>
      <c r="I56" s="44">
        <f t="shared" si="27"/>
        <v>77956.329003320017</v>
      </c>
    </row>
    <row r="57" spans="1:9" ht="13.35" customHeight="1" x14ac:dyDescent="0.2">
      <c r="A57" s="5" t="s">
        <v>37</v>
      </c>
      <c r="B57" s="43">
        <f>SUM(B58)</f>
        <v>12069.425970359998</v>
      </c>
      <c r="C57" s="43">
        <f t="shared" ref="C57:I57" si="28">SUM(C58)</f>
        <v>94.987930720000008</v>
      </c>
      <c r="D57" s="43">
        <f t="shared" si="28"/>
        <v>0</v>
      </c>
      <c r="E57" s="43">
        <f t="shared" si="28"/>
        <v>12164.413901079999</v>
      </c>
      <c r="F57" s="43">
        <f>SUM(F58)</f>
        <v>12164.413901079999</v>
      </c>
      <c r="G57" s="43">
        <f t="shared" si="28"/>
        <v>164.51666344</v>
      </c>
      <c r="H57" s="43">
        <f t="shared" si="28"/>
        <v>0</v>
      </c>
      <c r="I57" s="44">
        <f t="shared" si="28"/>
        <v>12328.93056452</v>
      </c>
    </row>
    <row r="58" spans="1:9" ht="12.95" customHeight="1" x14ac:dyDescent="0.2">
      <c r="A58" s="5" t="s">
        <v>38</v>
      </c>
      <c r="B58" s="20">
        <f t="shared" ref="B58:I58" si="29">SUM(B59,B64)</f>
        <v>12069.425970359998</v>
      </c>
      <c r="C58" s="20">
        <f t="shared" si="29"/>
        <v>94.987930720000008</v>
      </c>
      <c r="D58" s="20">
        <f t="shared" si="29"/>
        <v>0</v>
      </c>
      <c r="E58" s="20">
        <f t="shared" si="29"/>
        <v>12164.413901079999</v>
      </c>
      <c r="F58" s="20">
        <f t="shared" si="29"/>
        <v>12164.413901079999</v>
      </c>
      <c r="G58" s="20">
        <f t="shared" si="29"/>
        <v>164.51666344</v>
      </c>
      <c r="H58" s="20">
        <f t="shared" si="29"/>
        <v>0</v>
      </c>
      <c r="I58" s="45">
        <f t="shared" si="29"/>
        <v>12328.93056452</v>
      </c>
    </row>
    <row r="59" spans="1:9" ht="12.95" customHeight="1" x14ac:dyDescent="0.2">
      <c r="A59" s="5" t="s">
        <v>39</v>
      </c>
      <c r="B59" s="20">
        <f t="shared" ref="B59:I59" si="30">SUM(B60,B61,B62,B63)</f>
        <v>3473.1979502299987</v>
      </c>
      <c r="C59" s="20">
        <f t="shared" si="30"/>
        <v>28.149347160000001</v>
      </c>
      <c r="D59" s="20">
        <f t="shared" si="30"/>
        <v>0</v>
      </c>
      <c r="E59" s="20">
        <f t="shared" si="30"/>
        <v>3501.3472973899993</v>
      </c>
      <c r="F59" s="20">
        <f t="shared" si="30"/>
        <v>3501.3472973899993</v>
      </c>
      <c r="G59" s="20">
        <f t="shared" si="30"/>
        <v>108.41171811</v>
      </c>
      <c r="H59" s="20">
        <f t="shared" si="30"/>
        <v>0</v>
      </c>
      <c r="I59" s="45">
        <f t="shared" si="30"/>
        <v>3609.7590154999994</v>
      </c>
    </row>
    <row r="60" spans="1:9" ht="12.95" customHeight="1" x14ac:dyDescent="0.2">
      <c r="A60" s="6" t="s">
        <v>40</v>
      </c>
      <c r="B60" s="20">
        <v>1213.40294973</v>
      </c>
      <c r="C60" s="20">
        <v>6.9126346500000002</v>
      </c>
      <c r="D60" s="20">
        <v>0</v>
      </c>
      <c r="E60" s="20">
        <f>SUM(B60,C60,D60)</f>
        <v>1220.31558438</v>
      </c>
      <c r="F60" s="20">
        <f t="shared" ref="F60:F63" si="31">SUM(E60)</f>
        <v>1220.31558438</v>
      </c>
      <c r="G60" s="20">
        <v>25.890124719999999</v>
      </c>
      <c r="H60" s="20">
        <v>0</v>
      </c>
      <c r="I60" s="45">
        <f>SUM(F60,G60,H60)</f>
        <v>1246.2057090999999</v>
      </c>
    </row>
    <row r="61" spans="1:9" ht="12.95" customHeight="1" x14ac:dyDescent="0.2">
      <c r="A61" s="6" t="s">
        <v>41</v>
      </c>
      <c r="B61" s="21">
        <v>0</v>
      </c>
      <c r="C61" s="21">
        <v>0</v>
      </c>
      <c r="D61" s="21">
        <v>0</v>
      </c>
      <c r="E61" s="20">
        <f>SUM(B61,C61,D61)</f>
        <v>0</v>
      </c>
      <c r="F61" s="20">
        <f t="shared" si="31"/>
        <v>0</v>
      </c>
      <c r="G61" s="21">
        <v>0</v>
      </c>
      <c r="H61" s="21">
        <v>0</v>
      </c>
      <c r="I61" s="45">
        <f>SUM(F61,G61,H61)</f>
        <v>0</v>
      </c>
    </row>
    <row r="62" spans="1:9" ht="12.95" customHeight="1" x14ac:dyDescent="0.2">
      <c r="A62" s="6" t="s">
        <v>42</v>
      </c>
      <c r="B62" s="20">
        <v>2082.7247134799991</v>
      </c>
      <c r="C62" s="20">
        <v>17.085180940000001</v>
      </c>
      <c r="D62" s="20">
        <v>0</v>
      </c>
      <c r="E62" s="20">
        <f>SUM(B62,C62,D62)</f>
        <v>2099.8098944199992</v>
      </c>
      <c r="F62" s="20">
        <f t="shared" si="31"/>
        <v>2099.8098944199992</v>
      </c>
      <c r="G62" s="20">
        <v>77.262602459999997</v>
      </c>
      <c r="H62" s="20">
        <v>0</v>
      </c>
      <c r="I62" s="45">
        <f>SUM(F62,G62,H62)</f>
        <v>2177.0724968799991</v>
      </c>
    </row>
    <row r="63" spans="1:9" ht="12.95" customHeight="1" x14ac:dyDescent="0.2">
      <c r="A63" s="6" t="s">
        <v>43</v>
      </c>
      <c r="B63" s="20">
        <v>177.07028701999999</v>
      </c>
      <c r="C63" s="20">
        <v>4.1515315700000004</v>
      </c>
      <c r="D63" s="20">
        <v>0</v>
      </c>
      <c r="E63" s="20">
        <f>SUM(B63,C63,D63)</f>
        <v>181.22181859</v>
      </c>
      <c r="F63" s="20">
        <f t="shared" si="31"/>
        <v>181.22181859</v>
      </c>
      <c r="G63" s="20">
        <v>5.2589909300000004</v>
      </c>
      <c r="H63" s="20">
        <v>0</v>
      </c>
      <c r="I63" s="45">
        <f>SUM(F63,G63,H63)</f>
        <v>186.48080952000001</v>
      </c>
    </row>
    <row r="64" spans="1:9" ht="12.95" customHeight="1" x14ac:dyDescent="0.2">
      <c r="A64" s="5" t="s">
        <v>44</v>
      </c>
      <c r="B64" s="20">
        <f t="shared" ref="B64:I64" si="32">SUM(B65,B66,B67,B68)</f>
        <v>8596.22802013</v>
      </c>
      <c r="C64" s="20">
        <f t="shared" si="32"/>
        <v>66.838583560000004</v>
      </c>
      <c r="D64" s="20">
        <f t="shared" si="32"/>
        <v>0</v>
      </c>
      <c r="E64" s="20">
        <f t="shared" si="32"/>
        <v>8663.0666036900002</v>
      </c>
      <c r="F64" s="20">
        <f t="shared" si="32"/>
        <v>8663.0666036900002</v>
      </c>
      <c r="G64" s="20">
        <f t="shared" si="32"/>
        <v>56.10494533</v>
      </c>
      <c r="H64" s="20">
        <f t="shared" si="32"/>
        <v>0</v>
      </c>
      <c r="I64" s="45">
        <f t="shared" si="32"/>
        <v>8719.1715490200004</v>
      </c>
    </row>
    <row r="65" spans="1:9" ht="12.95" customHeight="1" x14ac:dyDescent="0.2">
      <c r="A65" s="6" t="s">
        <v>40</v>
      </c>
      <c r="B65" s="20">
        <v>2333.4551895800009</v>
      </c>
      <c r="C65" s="20">
        <v>13.129566840000001</v>
      </c>
      <c r="D65" s="20">
        <v>0</v>
      </c>
      <c r="E65" s="20">
        <f>SUM(B65,C65,D65)</f>
        <v>2346.5847564200008</v>
      </c>
      <c r="F65" s="20">
        <f t="shared" ref="F65:F68" si="33">SUM(E65)</f>
        <v>2346.5847564200008</v>
      </c>
      <c r="G65" s="20">
        <v>27.29144646</v>
      </c>
      <c r="H65" s="20">
        <v>0</v>
      </c>
      <c r="I65" s="45">
        <f>SUM(F65,G65,H65)</f>
        <v>2373.8762028800006</v>
      </c>
    </row>
    <row r="66" spans="1:9" ht="12.95" customHeight="1" x14ac:dyDescent="0.2">
      <c r="A66" s="6" t="s">
        <v>41</v>
      </c>
      <c r="B66" s="21">
        <v>0</v>
      </c>
      <c r="C66" s="21">
        <v>0</v>
      </c>
      <c r="D66" s="21">
        <v>0</v>
      </c>
      <c r="E66" s="20">
        <f>SUM(B66,C66,D66)</f>
        <v>0</v>
      </c>
      <c r="F66" s="20">
        <f t="shared" si="33"/>
        <v>0</v>
      </c>
      <c r="G66" s="21">
        <v>0</v>
      </c>
      <c r="H66" s="21">
        <v>0</v>
      </c>
      <c r="I66" s="45">
        <f>SUM(F66,G66,H66)</f>
        <v>0</v>
      </c>
    </row>
    <row r="67" spans="1:9" ht="12.95" customHeight="1" x14ac:dyDescent="0.2">
      <c r="A67" s="6" t="s">
        <v>42</v>
      </c>
      <c r="B67" s="20">
        <v>5835.0814559399996</v>
      </c>
      <c r="C67" s="20">
        <v>47.923146699999997</v>
      </c>
      <c r="D67" s="20">
        <v>0</v>
      </c>
      <c r="E67" s="20">
        <f>SUM(B67,C67,D67)</f>
        <v>5883.0046026399996</v>
      </c>
      <c r="F67" s="20">
        <f t="shared" si="33"/>
        <v>5883.0046026399996</v>
      </c>
      <c r="G67" s="20">
        <v>16.053018739999999</v>
      </c>
      <c r="H67" s="20">
        <v>0</v>
      </c>
      <c r="I67" s="45">
        <f>SUM(F67,G67,H67)</f>
        <v>5899.0576213799995</v>
      </c>
    </row>
    <row r="68" spans="1:9" ht="12.95" customHeight="1" x14ac:dyDescent="0.2">
      <c r="A68" s="6" t="s">
        <v>43</v>
      </c>
      <c r="B68" s="20">
        <v>427.69137460999963</v>
      </c>
      <c r="C68" s="20">
        <v>5.7858700199999999</v>
      </c>
      <c r="D68" s="20">
        <v>0</v>
      </c>
      <c r="E68" s="20">
        <f>SUM(B68,C68,D68)</f>
        <v>433.47724462999963</v>
      </c>
      <c r="F68" s="20">
        <f t="shared" si="33"/>
        <v>433.47724462999963</v>
      </c>
      <c r="G68" s="20">
        <v>12.760480129999999</v>
      </c>
      <c r="H68" s="20">
        <v>0</v>
      </c>
      <c r="I68" s="45">
        <f>SUM(F68,G68,H68)</f>
        <v>446.23772475999965</v>
      </c>
    </row>
    <row r="69" spans="1:9" ht="13.35" customHeight="1" x14ac:dyDescent="0.2">
      <c r="A69" s="5" t="s">
        <v>45</v>
      </c>
      <c r="B69" s="43">
        <f t="shared" ref="B69:I69" si="34">SUM(B70,B71,B72,B77)</f>
        <v>38626.767359900012</v>
      </c>
      <c r="C69" s="43">
        <f t="shared" si="34"/>
        <v>1417.50756525</v>
      </c>
      <c r="D69" s="43">
        <f t="shared" si="34"/>
        <v>0</v>
      </c>
      <c r="E69" s="43">
        <f t="shared" si="34"/>
        <v>40044.274925150014</v>
      </c>
      <c r="F69" s="43">
        <f t="shared" si="34"/>
        <v>40044.274925150014</v>
      </c>
      <c r="G69" s="43">
        <f t="shared" si="34"/>
        <v>806.86065549</v>
      </c>
      <c r="H69" s="43">
        <f t="shared" si="34"/>
        <v>0</v>
      </c>
      <c r="I69" s="44">
        <f t="shared" si="34"/>
        <v>40851.13558064001</v>
      </c>
    </row>
    <row r="70" spans="1:9" ht="12.95" customHeight="1" x14ac:dyDescent="0.2">
      <c r="A70" s="6" t="s">
        <v>46</v>
      </c>
      <c r="B70" s="21">
        <v>0</v>
      </c>
      <c r="C70" s="21">
        <v>0</v>
      </c>
      <c r="D70" s="21">
        <v>0</v>
      </c>
      <c r="E70" s="20">
        <f>SUM(B70,C70,D70)</f>
        <v>0</v>
      </c>
      <c r="F70" s="20">
        <f t="shared" ref="F70:F71" si="35">SUM(E70)</f>
        <v>0</v>
      </c>
      <c r="G70" s="21">
        <v>0</v>
      </c>
      <c r="H70" s="21">
        <v>0</v>
      </c>
      <c r="I70" s="45">
        <f>SUM(F70,G70,H70)</f>
        <v>0</v>
      </c>
    </row>
    <row r="71" spans="1:9" ht="12.95" customHeight="1" x14ac:dyDescent="0.2">
      <c r="A71" s="5" t="s">
        <v>47</v>
      </c>
      <c r="B71" s="20">
        <v>257.5</v>
      </c>
      <c r="C71" s="20">
        <v>0</v>
      </c>
      <c r="D71" s="20">
        <v>0</v>
      </c>
      <c r="E71" s="20">
        <f>SUM(B71,C71,D71)</f>
        <v>257.5</v>
      </c>
      <c r="F71" s="20">
        <f t="shared" si="35"/>
        <v>257.5</v>
      </c>
      <c r="G71" s="20">
        <v>0</v>
      </c>
      <c r="H71" s="20">
        <v>0</v>
      </c>
      <c r="I71" s="45">
        <f>SUM(F71,G71,H71)</f>
        <v>257.5</v>
      </c>
    </row>
    <row r="72" spans="1:9" ht="12.95" customHeight="1" x14ac:dyDescent="0.2">
      <c r="A72" s="6" t="s">
        <v>48</v>
      </c>
      <c r="B72" s="20">
        <f t="shared" ref="B72:I72" si="36">SUM(B73,B74)</f>
        <v>38369.267359900012</v>
      </c>
      <c r="C72" s="20">
        <f t="shared" si="36"/>
        <v>1417.50756525</v>
      </c>
      <c r="D72" s="20">
        <f t="shared" si="36"/>
        <v>0</v>
      </c>
      <c r="E72" s="20">
        <f t="shared" si="36"/>
        <v>39786.774925150014</v>
      </c>
      <c r="F72" s="20">
        <f t="shared" si="36"/>
        <v>39786.774925150014</v>
      </c>
      <c r="G72" s="20">
        <f t="shared" si="36"/>
        <v>806.86065549</v>
      </c>
      <c r="H72" s="20">
        <f t="shared" si="36"/>
        <v>0</v>
      </c>
      <c r="I72" s="45">
        <f t="shared" si="36"/>
        <v>40593.63558064001</v>
      </c>
    </row>
    <row r="73" spans="1:9" ht="12.95" customHeight="1" x14ac:dyDescent="0.2">
      <c r="A73" s="6" t="s">
        <v>49</v>
      </c>
      <c r="B73" s="21">
        <v>0</v>
      </c>
      <c r="C73" s="21">
        <v>0</v>
      </c>
      <c r="D73" s="21">
        <v>0</v>
      </c>
      <c r="E73" s="20">
        <f>SUM(B73,C73,D73)</f>
        <v>0</v>
      </c>
      <c r="F73" s="20">
        <f>SUM(E73)</f>
        <v>0</v>
      </c>
      <c r="G73" s="21">
        <v>0</v>
      </c>
      <c r="H73" s="21">
        <v>0</v>
      </c>
      <c r="I73" s="45">
        <f>SUM(F73,G73,H73)</f>
        <v>0</v>
      </c>
    </row>
    <row r="74" spans="1:9" ht="12.95" customHeight="1" x14ac:dyDescent="0.2">
      <c r="A74" s="6" t="s">
        <v>50</v>
      </c>
      <c r="B74" s="20">
        <f t="shared" ref="B74:I74" si="37">SUM(B75,B76)</f>
        <v>38369.267359900012</v>
      </c>
      <c r="C74" s="20">
        <f t="shared" si="37"/>
        <v>1417.50756525</v>
      </c>
      <c r="D74" s="20">
        <f t="shared" si="37"/>
        <v>0</v>
      </c>
      <c r="E74" s="20">
        <f t="shared" si="37"/>
        <v>39786.774925150014</v>
      </c>
      <c r="F74" s="20">
        <f t="shared" si="37"/>
        <v>39786.774925150014</v>
      </c>
      <c r="G74" s="20">
        <f t="shared" si="37"/>
        <v>806.86065549</v>
      </c>
      <c r="H74" s="20">
        <f t="shared" si="37"/>
        <v>0</v>
      </c>
      <c r="I74" s="45">
        <f t="shared" si="37"/>
        <v>40593.63558064001</v>
      </c>
    </row>
    <row r="75" spans="1:9" ht="12.95" customHeight="1" x14ac:dyDescent="0.2">
      <c r="A75" s="6" t="s">
        <v>51</v>
      </c>
      <c r="B75" s="20">
        <v>28179.40670026001</v>
      </c>
      <c r="C75" s="20">
        <v>497.32161232999999</v>
      </c>
      <c r="D75" s="20">
        <v>0</v>
      </c>
      <c r="E75" s="20">
        <f>SUM(B75,C75,D75)</f>
        <v>28676.72831259001</v>
      </c>
      <c r="F75" s="20">
        <f t="shared" ref="F75:F77" si="38">SUM(E75)</f>
        <v>28676.72831259001</v>
      </c>
      <c r="G75" s="20">
        <v>172.20996398</v>
      </c>
      <c r="H75" s="20">
        <v>0</v>
      </c>
      <c r="I75" s="45">
        <f>SUM(F75,G75,H75)</f>
        <v>28848.93827657001</v>
      </c>
    </row>
    <row r="76" spans="1:9" ht="12.95" customHeight="1" x14ac:dyDescent="0.2">
      <c r="A76" s="6" t="s">
        <v>52</v>
      </c>
      <c r="B76" s="20">
        <v>10189.860659640002</v>
      </c>
      <c r="C76" s="20">
        <v>920.18595291999998</v>
      </c>
      <c r="D76" s="20">
        <v>0</v>
      </c>
      <c r="E76" s="20">
        <f>SUM(B76,C76,D76)</f>
        <v>11110.046612560001</v>
      </c>
      <c r="F76" s="20">
        <f t="shared" si="38"/>
        <v>11110.046612560001</v>
      </c>
      <c r="G76" s="20">
        <v>634.65069151</v>
      </c>
      <c r="H76" s="20">
        <v>0</v>
      </c>
      <c r="I76" s="45">
        <f>SUM(F76,G76,H76)</f>
        <v>11744.697304070001</v>
      </c>
    </row>
    <row r="77" spans="1:9" ht="12.95" customHeight="1" x14ac:dyDescent="0.2">
      <c r="A77" s="5" t="s">
        <v>53</v>
      </c>
      <c r="B77" s="21">
        <v>0</v>
      </c>
      <c r="C77" s="21">
        <v>0</v>
      </c>
      <c r="D77" s="21">
        <v>0</v>
      </c>
      <c r="E77" s="20">
        <f>SUM(B77,C77,D77)</f>
        <v>0</v>
      </c>
      <c r="F77" s="20">
        <f t="shared" si="38"/>
        <v>0</v>
      </c>
      <c r="G77" s="21">
        <v>0</v>
      </c>
      <c r="H77" s="21">
        <v>0</v>
      </c>
      <c r="I77" s="45">
        <f>SUM(F77,G77,H77)</f>
        <v>0</v>
      </c>
    </row>
    <row r="78" spans="1:9" ht="12.75" customHeight="1" x14ac:dyDescent="0.2">
      <c r="A78" s="5" t="s">
        <v>163</v>
      </c>
      <c r="B78" s="21"/>
      <c r="C78" s="21"/>
      <c r="D78" s="21"/>
      <c r="E78" s="20"/>
      <c r="F78" s="21"/>
      <c r="G78" s="21"/>
      <c r="H78" s="21"/>
      <c r="I78" s="45"/>
    </row>
    <row r="79" spans="1:9" ht="12.75" customHeight="1" x14ac:dyDescent="0.2">
      <c r="A79" s="5" t="s">
        <v>54</v>
      </c>
      <c r="B79" s="43">
        <f t="shared" ref="B79:I79" si="39">SUM(B80,B81,B82,B85)</f>
        <v>20732.745220420009</v>
      </c>
      <c r="C79" s="43">
        <f t="shared" si="39"/>
        <v>1731.7937942800002</v>
      </c>
      <c r="D79" s="43">
        <f t="shared" si="39"/>
        <v>0</v>
      </c>
      <c r="E79" s="43">
        <f t="shared" si="39"/>
        <v>22464.539014700007</v>
      </c>
      <c r="F79" s="43">
        <f t="shared" si="39"/>
        <v>22464.539014700007</v>
      </c>
      <c r="G79" s="43">
        <f t="shared" si="39"/>
        <v>-295.60847888999996</v>
      </c>
      <c r="H79" s="43">
        <f t="shared" si="39"/>
        <v>0</v>
      </c>
      <c r="I79" s="44">
        <f t="shared" si="39"/>
        <v>22168.930535810006</v>
      </c>
    </row>
    <row r="80" spans="1:9" ht="12.75" customHeight="1" x14ac:dyDescent="0.2">
      <c r="A80" s="6" t="s">
        <v>55</v>
      </c>
      <c r="B80" s="21">
        <v>0</v>
      </c>
      <c r="C80" s="21">
        <v>0</v>
      </c>
      <c r="D80" s="21">
        <v>0</v>
      </c>
      <c r="E80" s="20">
        <f>SUM(B80,C80,D80)</f>
        <v>0</v>
      </c>
      <c r="F80" s="20">
        <f t="shared" ref="F80:F81" si="40">SUM(E80)</f>
        <v>0</v>
      </c>
      <c r="G80" s="21">
        <v>0</v>
      </c>
      <c r="H80" s="21">
        <v>0</v>
      </c>
      <c r="I80" s="45">
        <f>SUM(F80,G80,H80)</f>
        <v>0</v>
      </c>
    </row>
    <row r="81" spans="1:9" ht="12.75" customHeight="1" x14ac:dyDescent="0.2">
      <c r="A81" s="6" t="s">
        <v>56</v>
      </c>
      <c r="B81" s="20">
        <v>23.453767429999999</v>
      </c>
      <c r="C81" s="20">
        <v>-12.67049916</v>
      </c>
      <c r="D81" s="20">
        <v>0</v>
      </c>
      <c r="E81" s="20">
        <f>SUM(B81,C81,D81)</f>
        <v>10.783268269999999</v>
      </c>
      <c r="F81" s="20">
        <f t="shared" si="40"/>
        <v>10.783268269999999</v>
      </c>
      <c r="G81" s="20">
        <v>-2.12054169</v>
      </c>
      <c r="H81" s="20">
        <v>0</v>
      </c>
      <c r="I81" s="45">
        <f>SUM(F81,G81,H81)</f>
        <v>8.6627265799999993</v>
      </c>
    </row>
    <row r="82" spans="1:9" ht="12.75" customHeight="1" x14ac:dyDescent="0.2">
      <c r="A82" s="5" t="s">
        <v>57</v>
      </c>
      <c r="B82" s="20">
        <f t="shared" ref="B82:I82" si="41">SUM(B83,B84)</f>
        <v>11545.380415370006</v>
      </c>
      <c r="C82" s="20">
        <f t="shared" si="41"/>
        <v>295.37771062000002</v>
      </c>
      <c r="D82" s="20">
        <f t="shared" si="41"/>
        <v>0</v>
      </c>
      <c r="E82" s="20">
        <f t="shared" si="41"/>
        <v>11840.758125990007</v>
      </c>
      <c r="F82" s="20">
        <f t="shared" si="41"/>
        <v>11840.758125990007</v>
      </c>
      <c r="G82" s="20">
        <f t="shared" si="41"/>
        <v>-305.11475819999998</v>
      </c>
      <c r="H82" s="20">
        <f t="shared" si="41"/>
        <v>0</v>
      </c>
      <c r="I82" s="45">
        <f t="shared" si="41"/>
        <v>11535.643367790006</v>
      </c>
    </row>
    <row r="83" spans="1:9" ht="12.75" customHeight="1" x14ac:dyDescent="0.2">
      <c r="A83" s="6" t="s">
        <v>13</v>
      </c>
      <c r="B83" s="20">
        <v>8766.4821842000038</v>
      </c>
      <c r="C83" s="20">
        <v>-559.60775955999998</v>
      </c>
      <c r="D83" s="20">
        <v>0</v>
      </c>
      <c r="E83" s="20">
        <f>SUM(B83,C83,D83)</f>
        <v>8206.8744246400038</v>
      </c>
      <c r="F83" s="20">
        <f t="shared" ref="F83:F85" si="42">SUM(E83)</f>
        <v>8206.8744246400038</v>
      </c>
      <c r="G83" s="20">
        <v>189.12875228000001</v>
      </c>
      <c r="H83" s="20">
        <v>0</v>
      </c>
      <c r="I83" s="45">
        <f>SUM(F83,G83,H83)</f>
        <v>8396.0031769200032</v>
      </c>
    </row>
    <row r="84" spans="1:9" ht="12.75" customHeight="1" x14ac:dyDescent="0.2">
      <c r="A84" s="6" t="s">
        <v>58</v>
      </c>
      <c r="B84" s="20">
        <v>2778.8982311700024</v>
      </c>
      <c r="C84" s="20">
        <v>854.98547017999999</v>
      </c>
      <c r="D84" s="20">
        <v>0</v>
      </c>
      <c r="E84" s="20">
        <f>SUM(B84,C84,D84)</f>
        <v>3633.8837013500024</v>
      </c>
      <c r="F84" s="20">
        <f t="shared" si="42"/>
        <v>3633.8837013500024</v>
      </c>
      <c r="G84" s="20">
        <v>-494.24351048</v>
      </c>
      <c r="H84" s="20">
        <v>0</v>
      </c>
      <c r="I84" s="45">
        <f>SUM(F84,G84,H84)</f>
        <v>3139.6401908700022</v>
      </c>
    </row>
    <row r="85" spans="1:9" ht="12.75" customHeight="1" x14ac:dyDescent="0.2">
      <c r="A85" s="5" t="s">
        <v>59</v>
      </c>
      <c r="B85" s="20">
        <v>9163.9110376200006</v>
      </c>
      <c r="C85" s="20">
        <v>1449.0865828200001</v>
      </c>
      <c r="D85" s="20">
        <v>0</v>
      </c>
      <c r="E85" s="20">
        <f>SUM(B85,C85,D85)</f>
        <v>10612.997620440001</v>
      </c>
      <c r="F85" s="20">
        <f t="shared" si="42"/>
        <v>10612.997620440001</v>
      </c>
      <c r="G85" s="20">
        <v>11.626821000000001</v>
      </c>
      <c r="H85" s="20">
        <v>0</v>
      </c>
      <c r="I85" s="45">
        <f>SUM(F85,G85,H85)</f>
        <v>10624.624441440001</v>
      </c>
    </row>
    <row r="86" spans="1:9" ht="12.75" customHeight="1" x14ac:dyDescent="0.2">
      <c r="A86" s="5" t="s">
        <v>151</v>
      </c>
      <c r="B86" s="43">
        <f t="shared" ref="B86:I86" si="43">SUM(B87,B90,B93,B98)</f>
        <v>2458.3470072800001</v>
      </c>
      <c r="C86" s="43">
        <f t="shared" si="43"/>
        <v>65.158959580000001</v>
      </c>
      <c r="D86" s="43">
        <f t="shared" si="43"/>
        <v>0</v>
      </c>
      <c r="E86" s="43">
        <f t="shared" si="43"/>
        <v>2523.5059668600006</v>
      </c>
      <c r="F86" s="43">
        <f t="shared" si="43"/>
        <v>2523.5059668600006</v>
      </c>
      <c r="G86" s="43">
        <f t="shared" si="43"/>
        <v>83.826355489999997</v>
      </c>
      <c r="H86" s="43">
        <f t="shared" si="43"/>
        <v>0</v>
      </c>
      <c r="I86" s="44">
        <f t="shared" si="43"/>
        <v>2607.3323223500006</v>
      </c>
    </row>
    <row r="87" spans="1:9" ht="12.75" customHeight="1" x14ac:dyDescent="0.2">
      <c r="A87" s="5" t="s">
        <v>60</v>
      </c>
      <c r="B87" s="20">
        <f t="shared" ref="B87:I87" si="44">SUM(B88,B89)</f>
        <v>0</v>
      </c>
      <c r="C87" s="20">
        <f t="shared" si="44"/>
        <v>0</v>
      </c>
      <c r="D87" s="20">
        <f t="shared" si="44"/>
        <v>0</v>
      </c>
      <c r="E87" s="20">
        <f t="shared" si="44"/>
        <v>0</v>
      </c>
      <c r="F87" s="20">
        <f t="shared" si="44"/>
        <v>0</v>
      </c>
      <c r="G87" s="20">
        <f t="shared" si="44"/>
        <v>0</v>
      </c>
      <c r="H87" s="20">
        <f t="shared" si="44"/>
        <v>0</v>
      </c>
      <c r="I87" s="45">
        <f t="shared" si="44"/>
        <v>0</v>
      </c>
    </row>
    <row r="88" spans="1:9" ht="12.75" customHeight="1" x14ac:dyDescent="0.2">
      <c r="A88" s="6" t="s">
        <v>39</v>
      </c>
      <c r="B88" s="21">
        <v>0</v>
      </c>
      <c r="C88" s="21">
        <v>0</v>
      </c>
      <c r="D88" s="21">
        <v>0</v>
      </c>
      <c r="E88" s="20">
        <f>SUM(B88,C88,D88)</f>
        <v>0</v>
      </c>
      <c r="F88" s="20">
        <f t="shared" ref="F88:F89" si="45">SUM(E88)</f>
        <v>0</v>
      </c>
      <c r="G88" s="21">
        <v>0</v>
      </c>
      <c r="H88" s="21">
        <v>0</v>
      </c>
      <c r="I88" s="45">
        <f>SUM(F88,G88,H88)</f>
        <v>0</v>
      </c>
    </row>
    <row r="89" spans="1:9" ht="12.75" customHeight="1" x14ac:dyDescent="0.2">
      <c r="A89" s="6" t="s">
        <v>44</v>
      </c>
      <c r="B89" s="20">
        <v>0</v>
      </c>
      <c r="C89" s="20">
        <v>0</v>
      </c>
      <c r="D89" s="20">
        <v>0</v>
      </c>
      <c r="E89" s="20">
        <f>SUM(B89,C89,D89)</f>
        <v>0</v>
      </c>
      <c r="F89" s="20">
        <f t="shared" si="45"/>
        <v>0</v>
      </c>
      <c r="G89" s="20">
        <v>0</v>
      </c>
      <c r="H89" s="20">
        <v>0</v>
      </c>
      <c r="I89" s="45">
        <f>SUM(F89,G89,H89)</f>
        <v>0</v>
      </c>
    </row>
    <row r="90" spans="1:9" ht="12.75" customHeight="1" x14ac:dyDescent="0.2">
      <c r="A90" s="5" t="s">
        <v>61</v>
      </c>
      <c r="B90" s="20">
        <f t="shared" ref="B90:I90" si="46">SUM(B91,B92)</f>
        <v>98.992202779999985</v>
      </c>
      <c r="C90" s="20">
        <f t="shared" si="46"/>
        <v>-2.0309677100000001</v>
      </c>
      <c r="D90" s="20">
        <f t="shared" si="46"/>
        <v>0</v>
      </c>
      <c r="E90" s="20">
        <f t="shared" si="46"/>
        <v>96.961235069999987</v>
      </c>
      <c r="F90" s="20">
        <f t="shared" si="46"/>
        <v>96.961235069999987</v>
      </c>
      <c r="G90" s="20">
        <f t="shared" si="46"/>
        <v>6.93579904</v>
      </c>
      <c r="H90" s="20">
        <f t="shared" si="46"/>
        <v>0</v>
      </c>
      <c r="I90" s="45">
        <f t="shared" si="46"/>
        <v>103.89703410999999</v>
      </c>
    </row>
    <row r="91" spans="1:9" ht="12.75" customHeight="1" x14ac:dyDescent="0.2">
      <c r="A91" s="6" t="s">
        <v>39</v>
      </c>
      <c r="B91" s="20">
        <v>73.8</v>
      </c>
      <c r="C91" s="20">
        <v>0</v>
      </c>
      <c r="D91" s="20">
        <v>0</v>
      </c>
      <c r="E91" s="20">
        <f>SUM(B91,C91,D91)</f>
        <v>73.8</v>
      </c>
      <c r="F91" s="20">
        <f t="shared" ref="F91:F92" si="47">SUM(E91)</f>
        <v>73.8</v>
      </c>
      <c r="G91" s="20">
        <v>0</v>
      </c>
      <c r="H91" s="20">
        <v>0</v>
      </c>
      <c r="I91" s="45">
        <f>SUM(F91,G91,H91)</f>
        <v>73.8</v>
      </c>
    </row>
    <row r="92" spans="1:9" ht="12.75" customHeight="1" x14ac:dyDescent="0.2">
      <c r="A92" s="6" t="s">
        <v>44</v>
      </c>
      <c r="B92" s="20">
        <v>25.192202779999995</v>
      </c>
      <c r="C92" s="20">
        <v>-2.0309677100000001</v>
      </c>
      <c r="D92" s="20">
        <v>0</v>
      </c>
      <c r="E92" s="20">
        <f>SUM(B92,C92,D92)</f>
        <v>23.161235069999996</v>
      </c>
      <c r="F92" s="20">
        <f t="shared" si="47"/>
        <v>23.161235069999996</v>
      </c>
      <c r="G92" s="20">
        <v>6.93579904</v>
      </c>
      <c r="H92" s="20">
        <v>0</v>
      </c>
      <c r="I92" s="45">
        <f>SUM(F92,G92,H92)</f>
        <v>30.097034109999996</v>
      </c>
    </row>
    <row r="93" spans="1:9" ht="12.75" customHeight="1" x14ac:dyDescent="0.2">
      <c r="A93" s="6" t="s">
        <v>62</v>
      </c>
      <c r="B93" s="20">
        <f t="shared" ref="B93:I93" si="48">SUM(B94,B95)</f>
        <v>505.43018045000025</v>
      </c>
      <c r="C93" s="20">
        <f t="shared" si="48"/>
        <v>60.625234939999999</v>
      </c>
      <c r="D93" s="20">
        <f t="shared" si="48"/>
        <v>0</v>
      </c>
      <c r="E93" s="20">
        <f t="shared" si="48"/>
        <v>566.05541539000023</v>
      </c>
      <c r="F93" s="20">
        <f t="shared" si="48"/>
        <v>566.05541539000023</v>
      </c>
      <c r="G93" s="20">
        <f t="shared" si="48"/>
        <v>39.007518140000002</v>
      </c>
      <c r="H93" s="20">
        <f t="shared" si="48"/>
        <v>0</v>
      </c>
      <c r="I93" s="45">
        <f t="shared" si="48"/>
        <v>605.06293353000024</v>
      </c>
    </row>
    <row r="94" spans="1:9" ht="12.75" customHeight="1" x14ac:dyDescent="0.2">
      <c r="A94" s="6" t="s">
        <v>39</v>
      </c>
      <c r="B94" s="21">
        <v>0</v>
      </c>
      <c r="C94" s="21">
        <v>0</v>
      </c>
      <c r="D94" s="21">
        <v>0</v>
      </c>
      <c r="E94" s="20">
        <f>SUM(B94,C94,D94)</f>
        <v>0</v>
      </c>
      <c r="F94" s="20">
        <f>SUM(E94)</f>
        <v>0</v>
      </c>
      <c r="G94" s="21">
        <v>0</v>
      </c>
      <c r="H94" s="21">
        <v>0</v>
      </c>
      <c r="I94" s="45">
        <f>SUM(F94,G94,H94)</f>
        <v>0</v>
      </c>
    </row>
    <row r="95" spans="1:9" ht="12.75" customHeight="1" x14ac:dyDescent="0.2">
      <c r="A95" s="5" t="s">
        <v>44</v>
      </c>
      <c r="B95" s="20">
        <f t="shared" ref="B95:I95" si="49">SUM(B96,B97)</f>
        <v>505.43018045000025</v>
      </c>
      <c r="C95" s="20">
        <f t="shared" si="49"/>
        <v>60.625234939999999</v>
      </c>
      <c r="D95" s="20">
        <f t="shared" si="49"/>
        <v>0</v>
      </c>
      <c r="E95" s="20">
        <f t="shared" si="49"/>
        <v>566.05541539000023</v>
      </c>
      <c r="F95" s="20">
        <f t="shared" si="49"/>
        <v>566.05541539000023</v>
      </c>
      <c r="G95" s="20">
        <f t="shared" si="49"/>
        <v>39.007518140000002</v>
      </c>
      <c r="H95" s="20">
        <f t="shared" si="49"/>
        <v>0</v>
      </c>
      <c r="I95" s="45">
        <f t="shared" si="49"/>
        <v>605.06293353000024</v>
      </c>
    </row>
    <row r="96" spans="1:9" ht="12.75" customHeight="1" x14ac:dyDescent="0.2">
      <c r="A96" s="6" t="s">
        <v>63</v>
      </c>
      <c r="B96" s="20">
        <v>433.56151070000027</v>
      </c>
      <c r="C96" s="20">
        <v>81.119523790000002</v>
      </c>
      <c r="D96" s="20">
        <v>0</v>
      </c>
      <c r="E96" s="20">
        <f>SUM(B96,C96,D96)</f>
        <v>514.68103449000023</v>
      </c>
      <c r="F96" s="20">
        <f t="shared" ref="F96:F97" si="50">SUM(E96)</f>
        <v>514.68103449000023</v>
      </c>
      <c r="G96" s="20">
        <v>-22.619891129999999</v>
      </c>
      <c r="H96" s="20">
        <v>0</v>
      </c>
      <c r="I96" s="45">
        <f>SUM(F96,G96,H96)</f>
        <v>492.06114336000024</v>
      </c>
    </row>
    <row r="97" spans="1:9" ht="12.75" customHeight="1" x14ac:dyDescent="0.2">
      <c r="A97" s="6" t="s">
        <v>64</v>
      </c>
      <c r="B97" s="20">
        <v>71.868669749999995</v>
      </c>
      <c r="C97" s="20">
        <v>-20.49428885</v>
      </c>
      <c r="D97" s="20">
        <v>0</v>
      </c>
      <c r="E97" s="20">
        <f>SUM(B97,C97,D97)</f>
        <v>51.374380899999991</v>
      </c>
      <c r="F97" s="20">
        <f t="shared" si="50"/>
        <v>51.374380899999991</v>
      </c>
      <c r="G97" s="20">
        <v>61.627409270000001</v>
      </c>
      <c r="H97" s="20">
        <v>0</v>
      </c>
      <c r="I97" s="45">
        <f>SUM(F97,G97,H97)</f>
        <v>113.00179016999999</v>
      </c>
    </row>
    <row r="98" spans="1:9" ht="12.75" customHeight="1" x14ac:dyDescent="0.2">
      <c r="A98" s="6" t="s">
        <v>65</v>
      </c>
      <c r="B98" s="20">
        <f t="shared" ref="B98:I98" si="51">SUM(B99,B100)</f>
        <v>1853.9246240499999</v>
      </c>
      <c r="C98" s="20">
        <f t="shared" si="51"/>
        <v>6.5646923500000005</v>
      </c>
      <c r="D98" s="20">
        <f t="shared" si="51"/>
        <v>0</v>
      </c>
      <c r="E98" s="20">
        <f t="shared" si="51"/>
        <v>1860.4893164000002</v>
      </c>
      <c r="F98" s="20">
        <f t="shared" si="51"/>
        <v>1860.4893164000002</v>
      </c>
      <c r="G98" s="20">
        <f t="shared" si="51"/>
        <v>37.883038309999996</v>
      </c>
      <c r="H98" s="20">
        <f t="shared" si="51"/>
        <v>0</v>
      </c>
      <c r="I98" s="45">
        <f t="shared" si="51"/>
        <v>1898.3723547100003</v>
      </c>
    </row>
    <row r="99" spans="1:9" ht="12.75" customHeight="1" x14ac:dyDescent="0.2">
      <c r="A99" s="6" t="s">
        <v>39</v>
      </c>
      <c r="B99" s="21">
        <v>0</v>
      </c>
      <c r="C99" s="21">
        <v>0</v>
      </c>
      <c r="D99" s="21">
        <v>0</v>
      </c>
      <c r="E99" s="20">
        <f>SUM(B99,C99,D99)</f>
        <v>0</v>
      </c>
      <c r="F99" s="20">
        <f>SUM(E99)</f>
        <v>0</v>
      </c>
      <c r="G99" s="21">
        <v>0</v>
      </c>
      <c r="H99" s="21">
        <v>0</v>
      </c>
      <c r="I99" s="45">
        <f>SUM(F99,G99,H99)</f>
        <v>0</v>
      </c>
    </row>
    <row r="100" spans="1:9" ht="12.75" customHeight="1" x14ac:dyDescent="0.2">
      <c r="A100" s="6" t="s">
        <v>44</v>
      </c>
      <c r="B100" s="20">
        <f t="shared" ref="B100:I100" si="52">SUM(B101,B102,B103,B104,B105)</f>
        <v>1853.9246240499999</v>
      </c>
      <c r="C100" s="20">
        <f t="shared" si="52"/>
        <v>6.5646923500000005</v>
      </c>
      <c r="D100" s="20">
        <f t="shared" si="52"/>
        <v>0</v>
      </c>
      <c r="E100" s="20">
        <f t="shared" si="52"/>
        <v>1860.4893164000002</v>
      </c>
      <c r="F100" s="20">
        <f t="shared" si="52"/>
        <v>1860.4893164000002</v>
      </c>
      <c r="G100" s="20">
        <f t="shared" si="52"/>
        <v>37.883038309999996</v>
      </c>
      <c r="H100" s="20">
        <f t="shared" si="52"/>
        <v>0</v>
      </c>
      <c r="I100" s="45">
        <f t="shared" si="52"/>
        <v>1898.3723547100003</v>
      </c>
    </row>
    <row r="101" spans="1:9" ht="12.75" customHeight="1" x14ac:dyDescent="0.2">
      <c r="A101" s="6" t="s">
        <v>66</v>
      </c>
      <c r="B101" s="21">
        <v>0</v>
      </c>
      <c r="C101" s="21">
        <v>0</v>
      </c>
      <c r="D101" s="21">
        <v>0</v>
      </c>
      <c r="E101" s="20">
        <f>SUM(B101,C101,D101)</f>
        <v>0</v>
      </c>
      <c r="F101" s="20">
        <f t="shared" ref="F101:F105" si="53">SUM(E101)</f>
        <v>0</v>
      </c>
      <c r="G101" s="21">
        <v>0</v>
      </c>
      <c r="H101" s="21">
        <v>0</v>
      </c>
      <c r="I101" s="45">
        <f>SUM(F101,G101,H101)</f>
        <v>0</v>
      </c>
    </row>
    <row r="102" spans="1:9" ht="12.75" customHeight="1" x14ac:dyDescent="0.2">
      <c r="A102" s="6" t="s">
        <v>67</v>
      </c>
      <c r="B102" s="20">
        <v>1497.70090895</v>
      </c>
      <c r="C102" s="20">
        <v>3.1473200800000001</v>
      </c>
      <c r="D102" s="20">
        <v>0</v>
      </c>
      <c r="E102" s="20">
        <f>SUM(B102,C102,D102)</f>
        <v>1500.8482290300001</v>
      </c>
      <c r="F102" s="20">
        <f t="shared" si="53"/>
        <v>1500.8482290300001</v>
      </c>
      <c r="G102" s="20">
        <v>3.0646272300000001</v>
      </c>
      <c r="H102" s="20">
        <v>0</v>
      </c>
      <c r="I102" s="45">
        <f>SUM(F102,G102,H102)</f>
        <v>1503.9128562600001</v>
      </c>
    </row>
    <row r="103" spans="1:9" ht="12.75" customHeight="1" x14ac:dyDescent="0.2">
      <c r="A103" s="6" t="s">
        <v>68</v>
      </c>
      <c r="B103" s="21">
        <v>0</v>
      </c>
      <c r="C103" s="21">
        <v>0</v>
      </c>
      <c r="D103" s="21">
        <v>0</v>
      </c>
      <c r="E103" s="20">
        <f>SUM(B103,C103,D103)</f>
        <v>0</v>
      </c>
      <c r="F103" s="20">
        <f t="shared" si="53"/>
        <v>0</v>
      </c>
      <c r="G103" s="21">
        <v>0</v>
      </c>
      <c r="H103" s="21">
        <v>0</v>
      </c>
      <c r="I103" s="45">
        <f>SUM(F103,G103,H103)</f>
        <v>0</v>
      </c>
    </row>
    <row r="104" spans="1:9" ht="12.75" customHeight="1" x14ac:dyDescent="0.2">
      <c r="A104" s="6" t="s">
        <v>69</v>
      </c>
      <c r="B104" s="20">
        <v>317.59087118000008</v>
      </c>
      <c r="C104" s="20">
        <v>3.2972872299999998</v>
      </c>
      <c r="D104" s="20">
        <v>0</v>
      </c>
      <c r="E104" s="20">
        <f>SUM(B104,C104,D104)</f>
        <v>320.88815841000007</v>
      </c>
      <c r="F104" s="20">
        <f t="shared" si="53"/>
        <v>320.88815841000007</v>
      </c>
      <c r="G104" s="20">
        <v>34.682930939999999</v>
      </c>
      <c r="H104" s="20">
        <v>0</v>
      </c>
      <c r="I104" s="45">
        <f>SUM(F104,G104,H104)</f>
        <v>355.57108935000008</v>
      </c>
    </row>
    <row r="105" spans="1:9" ht="12.75" customHeight="1" x14ac:dyDescent="0.2">
      <c r="A105" s="6" t="s">
        <v>70</v>
      </c>
      <c r="B105" s="20">
        <v>38.632843919999985</v>
      </c>
      <c r="C105" s="20">
        <v>0.12008504</v>
      </c>
      <c r="D105" s="20">
        <v>0</v>
      </c>
      <c r="E105" s="20">
        <f>SUM(B105,C105,D105)</f>
        <v>38.752928959999984</v>
      </c>
      <c r="F105" s="20">
        <f t="shared" si="53"/>
        <v>38.752928959999984</v>
      </c>
      <c r="G105" s="20">
        <v>0.13548014</v>
      </c>
      <c r="H105" s="20">
        <v>0</v>
      </c>
      <c r="I105" s="45">
        <f>SUM(F105,G105,H105)</f>
        <v>38.888409099999983</v>
      </c>
    </row>
    <row r="106" spans="1:9" ht="13.35" customHeight="1" x14ac:dyDescent="0.2">
      <c r="A106" s="5" t="s">
        <v>71</v>
      </c>
      <c r="B106" s="43">
        <f t="shared" ref="B106:I106" si="54">SUM(B107,B108,B109,B110,B119)</f>
        <v>6240.7254953699994</v>
      </c>
      <c r="C106" s="43">
        <f t="shared" si="54"/>
        <v>-1614.7383406399999</v>
      </c>
      <c r="D106" s="43">
        <f t="shared" si="54"/>
        <v>-5.7122870199999998</v>
      </c>
      <c r="E106" s="43">
        <f t="shared" si="54"/>
        <v>4620.2748677099999</v>
      </c>
      <c r="F106" s="43">
        <f t="shared" si="54"/>
        <v>4620.2748677099999</v>
      </c>
      <c r="G106" s="43">
        <f t="shared" si="54"/>
        <v>821.35962568999992</v>
      </c>
      <c r="H106" s="43">
        <f t="shared" si="54"/>
        <v>-0.12609860000000001</v>
      </c>
      <c r="I106" s="44">
        <f t="shared" si="54"/>
        <v>5441.5083947999992</v>
      </c>
    </row>
    <row r="107" spans="1:9" ht="12.75" customHeight="1" x14ac:dyDescent="0.2">
      <c r="A107" s="6" t="s">
        <v>72</v>
      </c>
      <c r="B107" s="21">
        <v>0</v>
      </c>
      <c r="C107" s="21">
        <v>0</v>
      </c>
      <c r="D107" s="21">
        <v>0</v>
      </c>
      <c r="E107" s="20">
        <f>SUM(B107,C107,D107)</f>
        <v>0</v>
      </c>
      <c r="F107" s="20">
        <f t="shared" ref="F107:F109" si="55">SUM(E107)</f>
        <v>0</v>
      </c>
      <c r="G107" s="21">
        <v>0</v>
      </c>
      <c r="H107" s="21">
        <v>0</v>
      </c>
      <c r="I107" s="45">
        <f>SUM(F107,G107,H107)</f>
        <v>0</v>
      </c>
    </row>
    <row r="108" spans="1:9" ht="12.75" customHeight="1" x14ac:dyDescent="0.2">
      <c r="A108" s="6" t="s">
        <v>73</v>
      </c>
      <c r="B108" s="20">
        <v>522.20411074000015</v>
      </c>
      <c r="C108" s="20">
        <v>-1.2167754200000001</v>
      </c>
      <c r="D108" s="20">
        <v>-4.9989747299999996</v>
      </c>
      <c r="E108" s="20">
        <f>SUM(B108,C108,D108)</f>
        <v>515.98836059000018</v>
      </c>
      <c r="F108" s="20">
        <f t="shared" si="55"/>
        <v>515.98836059000018</v>
      </c>
      <c r="G108" s="20">
        <v>-1.19212852</v>
      </c>
      <c r="H108" s="20">
        <v>-0.11031976</v>
      </c>
      <c r="I108" s="45">
        <f>SUM(F108,G108,H108)</f>
        <v>514.68591231000016</v>
      </c>
    </row>
    <row r="109" spans="1:9" ht="12.75" customHeight="1" x14ac:dyDescent="0.2">
      <c r="A109" s="6" t="s">
        <v>74</v>
      </c>
      <c r="B109" s="20">
        <v>74.514201930000041</v>
      </c>
      <c r="C109" s="20">
        <v>0</v>
      </c>
      <c r="D109" s="20">
        <v>-0.71331228999999996</v>
      </c>
      <c r="E109" s="20">
        <f>SUM(B109,C109,D109)</f>
        <v>73.800889640000037</v>
      </c>
      <c r="F109" s="20">
        <f t="shared" si="55"/>
        <v>73.800889640000037</v>
      </c>
      <c r="G109" s="20">
        <v>0</v>
      </c>
      <c r="H109" s="20">
        <v>-1.5778839999999999E-2</v>
      </c>
      <c r="I109" s="45">
        <f>SUM(F109,G109,H109)</f>
        <v>73.785110800000041</v>
      </c>
    </row>
    <row r="110" spans="1:9" ht="12.75" customHeight="1" x14ac:dyDescent="0.2">
      <c r="A110" s="5" t="s">
        <v>75</v>
      </c>
      <c r="B110" s="20">
        <f t="shared" ref="B110:I110" si="56">SUM(B111,B114)</f>
        <v>5644.0071826999992</v>
      </c>
      <c r="C110" s="20">
        <f t="shared" si="56"/>
        <v>-1613.52156522</v>
      </c>
      <c r="D110" s="20">
        <f t="shared" si="56"/>
        <v>0</v>
      </c>
      <c r="E110" s="20">
        <f t="shared" si="56"/>
        <v>4030.4856174799997</v>
      </c>
      <c r="F110" s="20">
        <f t="shared" si="56"/>
        <v>4030.4856174799997</v>
      </c>
      <c r="G110" s="20">
        <f t="shared" si="56"/>
        <v>822.5517542099999</v>
      </c>
      <c r="H110" s="20">
        <f t="shared" si="56"/>
        <v>0</v>
      </c>
      <c r="I110" s="45">
        <f t="shared" si="56"/>
        <v>4853.0373716899994</v>
      </c>
    </row>
    <row r="111" spans="1:9" ht="12.75" customHeight="1" x14ac:dyDescent="0.2">
      <c r="A111" s="5" t="s">
        <v>76</v>
      </c>
      <c r="B111" s="20">
        <f t="shared" ref="B111:I111" si="57">SUM(B112,B113)</f>
        <v>3935.9252737500001</v>
      </c>
      <c r="C111" s="20">
        <f t="shared" si="57"/>
        <v>-1413.1432227499999</v>
      </c>
      <c r="D111" s="20">
        <f t="shared" si="57"/>
        <v>0</v>
      </c>
      <c r="E111" s="20">
        <f t="shared" si="57"/>
        <v>2522.7820510000001</v>
      </c>
      <c r="F111" s="20">
        <f t="shared" si="57"/>
        <v>2522.7820510000001</v>
      </c>
      <c r="G111" s="20">
        <f t="shared" si="57"/>
        <v>1270.8840451599999</v>
      </c>
      <c r="H111" s="20">
        <f t="shared" si="57"/>
        <v>0</v>
      </c>
      <c r="I111" s="45">
        <f t="shared" si="57"/>
        <v>3793.6660961600001</v>
      </c>
    </row>
    <row r="112" spans="1:9" ht="12.75" customHeight="1" x14ac:dyDescent="0.2">
      <c r="A112" s="6" t="s">
        <v>77</v>
      </c>
      <c r="B112" s="21">
        <v>0</v>
      </c>
      <c r="C112" s="21">
        <v>0</v>
      </c>
      <c r="D112" s="21">
        <v>0</v>
      </c>
      <c r="E112" s="20">
        <f>SUM(B112,C112,D112)</f>
        <v>0</v>
      </c>
      <c r="F112" s="20">
        <f t="shared" ref="F112:F113" si="58">SUM(E112)</f>
        <v>0</v>
      </c>
      <c r="G112" s="21">
        <v>0</v>
      </c>
      <c r="H112" s="21">
        <v>0</v>
      </c>
      <c r="I112" s="45">
        <f>SUM(F112,G112,H112)</f>
        <v>0</v>
      </c>
    </row>
    <row r="113" spans="1:9" ht="12.75" customHeight="1" x14ac:dyDescent="0.2">
      <c r="A113" s="6" t="s">
        <v>78</v>
      </c>
      <c r="B113" s="20">
        <v>3935.9252737500001</v>
      </c>
      <c r="C113" s="20">
        <v>-1413.1432227499999</v>
      </c>
      <c r="D113" s="20">
        <v>0</v>
      </c>
      <c r="E113" s="20">
        <f>SUM(B113,C113,D113)</f>
        <v>2522.7820510000001</v>
      </c>
      <c r="F113" s="20">
        <f t="shared" si="58"/>
        <v>2522.7820510000001</v>
      </c>
      <c r="G113" s="20">
        <v>1270.8840451599999</v>
      </c>
      <c r="H113" s="20">
        <v>0</v>
      </c>
      <c r="I113" s="45">
        <f>SUM(F113,G113,H113)</f>
        <v>3793.6660961600001</v>
      </c>
    </row>
    <row r="114" spans="1:9" ht="12.75" customHeight="1" x14ac:dyDescent="0.2">
      <c r="A114" s="5" t="s">
        <v>79</v>
      </c>
      <c r="B114" s="20">
        <f t="shared" ref="B114:I114" si="59">SUM(B115,B116,B117,B118)</f>
        <v>1708.0819089499996</v>
      </c>
      <c r="C114" s="20">
        <f t="shared" si="59"/>
        <v>-200.37834247000001</v>
      </c>
      <c r="D114" s="20">
        <f t="shared" si="59"/>
        <v>0</v>
      </c>
      <c r="E114" s="20">
        <f t="shared" si="59"/>
        <v>1507.7035664799996</v>
      </c>
      <c r="F114" s="20">
        <f t="shared" si="59"/>
        <v>1507.7035664799996</v>
      </c>
      <c r="G114" s="20">
        <f t="shared" si="59"/>
        <v>-448.33229095000002</v>
      </c>
      <c r="H114" s="20">
        <f t="shared" si="59"/>
        <v>0</v>
      </c>
      <c r="I114" s="45">
        <f t="shared" si="59"/>
        <v>1059.3712755299996</v>
      </c>
    </row>
    <row r="115" spans="1:9" ht="12.75" customHeight="1" x14ac:dyDescent="0.2">
      <c r="A115" s="6" t="s">
        <v>80</v>
      </c>
      <c r="B115" s="21">
        <v>0</v>
      </c>
      <c r="C115" s="21">
        <v>0</v>
      </c>
      <c r="D115" s="21">
        <v>0</v>
      </c>
      <c r="E115" s="20">
        <f>SUM(B115,C115,D115)</f>
        <v>0</v>
      </c>
      <c r="F115" s="20">
        <f t="shared" ref="F115:F119" si="60">SUM(E115)</f>
        <v>0</v>
      </c>
      <c r="G115" s="21">
        <v>0</v>
      </c>
      <c r="H115" s="21">
        <v>0</v>
      </c>
      <c r="I115" s="45">
        <f>SUM(F115,G115,H115)</f>
        <v>0</v>
      </c>
    </row>
    <row r="116" spans="1:9" ht="12.75" customHeight="1" x14ac:dyDescent="0.2">
      <c r="A116" s="6" t="s">
        <v>81</v>
      </c>
      <c r="B116" s="20">
        <v>1708.0819089499996</v>
      </c>
      <c r="C116" s="20">
        <v>-200.37834247000001</v>
      </c>
      <c r="D116" s="20">
        <v>0</v>
      </c>
      <c r="E116" s="20">
        <f>SUM(B116,C116,D116)</f>
        <v>1507.7035664799996</v>
      </c>
      <c r="F116" s="20">
        <f t="shared" si="60"/>
        <v>1507.7035664799996</v>
      </c>
      <c r="G116" s="20">
        <v>-448.33229095000002</v>
      </c>
      <c r="H116" s="20">
        <v>0</v>
      </c>
      <c r="I116" s="45">
        <f>SUM(F116,G116,H116)</f>
        <v>1059.3712755299996</v>
      </c>
    </row>
    <row r="117" spans="1:9" ht="12.75" customHeight="1" x14ac:dyDescent="0.2">
      <c r="A117" s="6" t="s">
        <v>82</v>
      </c>
      <c r="B117" s="21">
        <v>0</v>
      </c>
      <c r="C117" s="21">
        <v>0</v>
      </c>
      <c r="D117" s="21">
        <v>0</v>
      </c>
      <c r="E117" s="20">
        <f>SUM(B117,C117,D117)</f>
        <v>0</v>
      </c>
      <c r="F117" s="20">
        <f t="shared" si="60"/>
        <v>0</v>
      </c>
      <c r="G117" s="21">
        <v>0</v>
      </c>
      <c r="H117" s="21">
        <v>0</v>
      </c>
      <c r="I117" s="45">
        <f>SUM(F117,G117,H117)</f>
        <v>0</v>
      </c>
    </row>
    <row r="118" spans="1:9" ht="12.75" customHeight="1" x14ac:dyDescent="0.2">
      <c r="A118" s="6" t="s">
        <v>83</v>
      </c>
      <c r="B118" s="21">
        <v>0</v>
      </c>
      <c r="C118" s="21">
        <v>0</v>
      </c>
      <c r="D118" s="21">
        <v>0</v>
      </c>
      <c r="E118" s="20">
        <f>SUM(B118,C118,D118)</f>
        <v>0</v>
      </c>
      <c r="F118" s="20">
        <f t="shared" si="60"/>
        <v>0</v>
      </c>
      <c r="G118" s="21">
        <v>0</v>
      </c>
      <c r="H118" s="21">
        <v>0</v>
      </c>
      <c r="I118" s="45">
        <f>SUM(F118,G118,H118)</f>
        <v>0</v>
      </c>
    </row>
    <row r="119" spans="1:9" ht="12.75" customHeight="1" x14ac:dyDescent="0.2">
      <c r="A119" s="6" t="s">
        <v>84</v>
      </c>
      <c r="B119" s="21">
        <v>0</v>
      </c>
      <c r="C119" s="21">
        <v>0</v>
      </c>
      <c r="D119" s="21">
        <v>0</v>
      </c>
      <c r="E119" s="20">
        <f>SUM(B119,C119,D119)</f>
        <v>0</v>
      </c>
      <c r="F119" s="20">
        <f t="shared" si="60"/>
        <v>0</v>
      </c>
      <c r="G119" s="21">
        <v>0</v>
      </c>
      <c r="H119" s="21">
        <v>0</v>
      </c>
      <c r="I119" s="45">
        <f>SUM(F119,G119,H119)</f>
        <v>0</v>
      </c>
    </row>
    <row r="120" spans="1:9" ht="13.5" customHeight="1" x14ac:dyDescent="0.2">
      <c r="A120" s="5" t="s">
        <v>85</v>
      </c>
      <c r="B120" s="43">
        <f>SUM(B121,B137,B162)</f>
        <v>195852.68289828999</v>
      </c>
      <c r="C120" s="43">
        <f t="shared" ref="C120:I120" si="61">SUM(C121,C137,C162)</f>
        <v>3446.5130527000001</v>
      </c>
      <c r="D120" s="43">
        <f t="shared" si="61"/>
        <v>559.19402377000006</v>
      </c>
      <c r="E120" s="43">
        <f t="shared" si="61"/>
        <v>199858.38997476001</v>
      </c>
      <c r="F120" s="43">
        <f t="shared" si="61"/>
        <v>199858.38997476001</v>
      </c>
      <c r="G120" s="43">
        <f t="shared" si="61"/>
        <v>4217.0506826700002</v>
      </c>
      <c r="H120" s="43">
        <f t="shared" si="61"/>
        <v>-63.755707240000007</v>
      </c>
      <c r="I120" s="44">
        <f t="shared" si="61"/>
        <v>204011.68495019001</v>
      </c>
    </row>
    <row r="121" spans="1:9" ht="13.35" customHeight="1" x14ac:dyDescent="0.2">
      <c r="A121" s="5" t="s">
        <v>86</v>
      </c>
      <c r="B121" s="43">
        <f>SUM(B122,B130)</f>
        <v>68075.970911269993</v>
      </c>
      <c r="C121" s="43">
        <f t="shared" ref="C121:I121" si="62">SUM(C122,C130)</f>
        <v>213.32906845999997</v>
      </c>
      <c r="D121" s="43">
        <f t="shared" si="62"/>
        <v>0</v>
      </c>
      <c r="E121" s="43">
        <f t="shared" si="62"/>
        <v>68289.29997973</v>
      </c>
      <c r="F121" s="43">
        <f t="shared" si="62"/>
        <v>68289.29997973</v>
      </c>
      <c r="G121" s="43">
        <f t="shared" si="62"/>
        <v>579.11990713</v>
      </c>
      <c r="H121" s="43">
        <f t="shared" si="62"/>
        <v>0</v>
      </c>
      <c r="I121" s="44">
        <f t="shared" si="62"/>
        <v>68868.419886859992</v>
      </c>
    </row>
    <row r="122" spans="1:9" ht="12.75" customHeight="1" x14ac:dyDescent="0.2">
      <c r="A122" s="5" t="s">
        <v>87</v>
      </c>
      <c r="B122" s="43">
        <f>SUM(B123,B124)</f>
        <v>43754.189349369997</v>
      </c>
      <c r="C122" s="43">
        <f t="shared" ref="C122:I122" si="63">SUM(C123,C124)</f>
        <v>17.140784650000004</v>
      </c>
      <c r="D122" s="43">
        <f t="shared" si="63"/>
        <v>0</v>
      </c>
      <c r="E122" s="43">
        <f t="shared" si="63"/>
        <v>43771.330134019998</v>
      </c>
      <c r="F122" s="43">
        <f t="shared" si="63"/>
        <v>43771.330134019998</v>
      </c>
      <c r="G122" s="43">
        <f t="shared" si="63"/>
        <v>562.44529861000001</v>
      </c>
      <c r="H122" s="43">
        <f t="shared" si="63"/>
        <v>0</v>
      </c>
      <c r="I122" s="44">
        <f t="shared" si="63"/>
        <v>44333.775432629991</v>
      </c>
    </row>
    <row r="123" spans="1:9" ht="12.75" customHeight="1" x14ac:dyDescent="0.2">
      <c r="A123" s="8" t="s">
        <v>88</v>
      </c>
      <c r="B123" s="21">
        <v>0</v>
      </c>
      <c r="C123" s="21">
        <v>0</v>
      </c>
      <c r="D123" s="21">
        <v>0</v>
      </c>
      <c r="E123" s="20">
        <f>SUM(B123,C123,D123)</f>
        <v>0</v>
      </c>
      <c r="F123" s="20">
        <f>SUM(E123)</f>
        <v>0</v>
      </c>
      <c r="G123" s="21">
        <v>0</v>
      </c>
      <c r="H123" s="21">
        <v>0</v>
      </c>
      <c r="I123" s="45">
        <f>SUM(F123,G123,H123)</f>
        <v>0</v>
      </c>
    </row>
    <row r="124" spans="1:9" ht="12.75" customHeight="1" x14ac:dyDescent="0.2">
      <c r="A124" s="5" t="s">
        <v>89</v>
      </c>
      <c r="B124" s="20">
        <f>SUM(B125)</f>
        <v>43754.189349369997</v>
      </c>
      <c r="C124" s="20">
        <f t="shared" ref="C124:I124" si="64">SUM(C125)</f>
        <v>17.140784650000004</v>
      </c>
      <c r="D124" s="20">
        <f t="shared" si="64"/>
        <v>0</v>
      </c>
      <c r="E124" s="20">
        <f t="shared" si="64"/>
        <v>43771.330134019998</v>
      </c>
      <c r="F124" s="20">
        <f>SUM(F125)</f>
        <v>43771.330134019998</v>
      </c>
      <c r="G124" s="20">
        <f t="shared" si="64"/>
        <v>562.44529861000001</v>
      </c>
      <c r="H124" s="20">
        <f t="shared" si="64"/>
        <v>0</v>
      </c>
      <c r="I124" s="45">
        <f t="shared" si="64"/>
        <v>44333.775432629991</v>
      </c>
    </row>
    <row r="125" spans="1:9" ht="12.75" customHeight="1" x14ac:dyDescent="0.2">
      <c r="A125" s="5" t="s">
        <v>90</v>
      </c>
      <c r="B125" s="20">
        <f t="shared" ref="B125:I125" si="65">SUM(B126,B127,B128,B129)</f>
        <v>43754.189349369997</v>
      </c>
      <c r="C125" s="20">
        <f t="shared" si="65"/>
        <v>17.140784650000004</v>
      </c>
      <c r="D125" s="20">
        <f t="shared" si="65"/>
        <v>0</v>
      </c>
      <c r="E125" s="20">
        <f t="shared" si="65"/>
        <v>43771.330134019998</v>
      </c>
      <c r="F125" s="20">
        <f t="shared" si="65"/>
        <v>43771.330134019998</v>
      </c>
      <c r="G125" s="20">
        <f t="shared" si="65"/>
        <v>562.44529861000001</v>
      </c>
      <c r="H125" s="20">
        <f t="shared" si="65"/>
        <v>0</v>
      </c>
      <c r="I125" s="45">
        <f t="shared" si="65"/>
        <v>44333.775432629991</v>
      </c>
    </row>
    <row r="126" spans="1:9" ht="12.75" customHeight="1" x14ac:dyDescent="0.2">
      <c r="A126" s="6" t="s">
        <v>63</v>
      </c>
      <c r="B126" s="20">
        <v>11069.885168140003</v>
      </c>
      <c r="C126" s="20">
        <v>-70.957534449999997</v>
      </c>
      <c r="D126" s="20">
        <v>0</v>
      </c>
      <c r="E126" s="20">
        <f>SUM(B126,C126,D126)</f>
        <v>10998.927633690002</v>
      </c>
      <c r="F126" s="20">
        <f t="shared" ref="F126:F129" si="66">SUM(E126)</f>
        <v>10998.927633690002</v>
      </c>
      <c r="G126" s="20">
        <v>206.27663131</v>
      </c>
      <c r="H126" s="20">
        <v>0</v>
      </c>
      <c r="I126" s="45">
        <f>SUM(F126,G126,H126)</f>
        <v>11205.204265000002</v>
      </c>
    </row>
    <row r="127" spans="1:9" ht="12.75" customHeight="1" x14ac:dyDescent="0.2">
      <c r="A127" s="6" t="s">
        <v>64</v>
      </c>
      <c r="B127" s="20">
        <v>1815.4220200799998</v>
      </c>
      <c r="C127" s="20">
        <v>17.997665399999999</v>
      </c>
      <c r="D127" s="20">
        <v>0</v>
      </c>
      <c r="E127" s="20">
        <f>SUM(B127,C127,D127)</f>
        <v>1833.4196854799998</v>
      </c>
      <c r="F127" s="20">
        <f t="shared" si="66"/>
        <v>1833.4196854799998</v>
      </c>
      <c r="G127" s="20">
        <v>59.667704440000001</v>
      </c>
      <c r="H127" s="20">
        <v>0</v>
      </c>
      <c r="I127" s="45">
        <f>SUM(F127,G127,H127)</f>
        <v>1893.0873899199999</v>
      </c>
    </row>
    <row r="128" spans="1:9" ht="12.75" customHeight="1" x14ac:dyDescent="0.2">
      <c r="A128" s="6" t="s">
        <v>69</v>
      </c>
      <c r="B128" s="20">
        <v>3703.0231559099989</v>
      </c>
      <c r="C128" s="20">
        <v>40.767231129999999</v>
      </c>
      <c r="D128" s="20">
        <v>0</v>
      </c>
      <c r="E128" s="20">
        <f>SUM(B128,C128,D128)</f>
        <v>3743.7903870399987</v>
      </c>
      <c r="F128" s="20">
        <f t="shared" si="66"/>
        <v>3743.7903870399987</v>
      </c>
      <c r="G128" s="20">
        <v>66.566870190000003</v>
      </c>
      <c r="H128" s="20">
        <v>0</v>
      </c>
      <c r="I128" s="45">
        <f>SUM(F128,G128,H128)</f>
        <v>3810.3572572299986</v>
      </c>
    </row>
    <row r="129" spans="1:9" ht="12.75" customHeight="1" x14ac:dyDescent="0.2">
      <c r="A129" s="6" t="s">
        <v>91</v>
      </c>
      <c r="B129" s="20">
        <v>27165.859005239996</v>
      </c>
      <c r="C129" s="20">
        <v>29.33342257</v>
      </c>
      <c r="D129" s="20">
        <v>0</v>
      </c>
      <c r="E129" s="20">
        <f>SUM(B129,C129,D129)</f>
        <v>27195.192427809994</v>
      </c>
      <c r="F129" s="20">
        <f t="shared" si="66"/>
        <v>27195.192427809994</v>
      </c>
      <c r="G129" s="20">
        <v>229.93409267000001</v>
      </c>
      <c r="H129" s="20">
        <v>0</v>
      </c>
      <c r="I129" s="45">
        <f>SUM(F129,G129,H129)</f>
        <v>27425.126520479993</v>
      </c>
    </row>
    <row r="130" spans="1:9" ht="12.75" customHeight="1" x14ac:dyDescent="0.2">
      <c r="A130" s="5" t="s">
        <v>92</v>
      </c>
      <c r="B130" s="43">
        <f t="shared" ref="B130:I130" si="67">SUM(B131,B134)</f>
        <v>24321.781561899999</v>
      </c>
      <c r="C130" s="43">
        <f t="shared" si="67"/>
        <v>196.18828380999997</v>
      </c>
      <c r="D130" s="43">
        <f t="shared" si="67"/>
        <v>0</v>
      </c>
      <c r="E130" s="43">
        <f t="shared" si="67"/>
        <v>24517.969845709998</v>
      </c>
      <c r="F130" s="43">
        <f t="shared" si="67"/>
        <v>24517.969845709998</v>
      </c>
      <c r="G130" s="43">
        <f t="shared" si="67"/>
        <v>16.674608520000007</v>
      </c>
      <c r="H130" s="43">
        <f t="shared" si="67"/>
        <v>0</v>
      </c>
      <c r="I130" s="44">
        <f t="shared" si="67"/>
        <v>24534.644454230001</v>
      </c>
    </row>
    <row r="131" spans="1:9" ht="12.75" customHeight="1" x14ac:dyDescent="0.2">
      <c r="A131" s="5" t="s">
        <v>93</v>
      </c>
      <c r="B131" s="20">
        <f t="shared" ref="B131:I131" si="68">SUM(B132,B133)</f>
        <v>-2659.0750917799996</v>
      </c>
      <c r="C131" s="20">
        <f t="shared" si="68"/>
        <v>33.965474700000001</v>
      </c>
      <c r="D131" s="20">
        <f t="shared" si="68"/>
        <v>0</v>
      </c>
      <c r="E131" s="20">
        <f t="shared" si="68"/>
        <v>-2625.1096170799997</v>
      </c>
      <c r="F131" s="20">
        <f t="shared" si="68"/>
        <v>-2625.1096170799997</v>
      </c>
      <c r="G131" s="20">
        <f t="shared" si="68"/>
        <v>-80.094418919999995</v>
      </c>
      <c r="H131" s="20">
        <f t="shared" si="68"/>
        <v>0</v>
      </c>
      <c r="I131" s="45">
        <f t="shared" si="68"/>
        <v>-2705.2040359999996</v>
      </c>
    </row>
    <row r="132" spans="1:9" ht="12.75" customHeight="1" x14ac:dyDescent="0.2">
      <c r="A132" s="6" t="s">
        <v>15</v>
      </c>
      <c r="B132" s="20">
        <v>-474.47285206000004</v>
      </c>
      <c r="C132" s="20">
        <v>-9.8766492499999998</v>
      </c>
      <c r="D132" s="20">
        <v>0</v>
      </c>
      <c r="E132" s="20">
        <f>SUM(B132,C132,D132)</f>
        <v>-484.34950131000005</v>
      </c>
      <c r="F132" s="20">
        <f t="shared" ref="F132:F133" si="69">SUM(E132)</f>
        <v>-484.34950131000005</v>
      </c>
      <c r="G132" s="20">
        <v>21.095785549999999</v>
      </c>
      <c r="H132" s="20">
        <v>0</v>
      </c>
      <c r="I132" s="45">
        <f>SUM(F132,G132,H132)</f>
        <v>-463.25371576000003</v>
      </c>
    </row>
    <row r="133" spans="1:9" ht="12.75" customHeight="1" x14ac:dyDescent="0.2">
      <c r="A133" s="6" t="s">
        <v>16</v>
      </c>
      <c r="B133" s="20">
        <v>-2184.6022397199995</v>
      </c>
      <c r="C133" s="20">
        <v>43.842123950000001</v>
      </c>
      <c r="D133" s="20">
        <v>0</v>
      </c>
      <c r="E133" s="20">
        <f>SUM(B133,C133,D133)</f>
        <v>-2140.7601157699996</v>
      </c>
      <c r="F133" s="20">
        <f t="shared" si="69"/>
        <v>-2140.7601157699996</v>
      </c>
      <c r="G133" s="20">
        <v>-101.19020447</v>
      </c>
      <c r="H133" s="20">
        <v>0</v>
      </c>
      <c r="I133" s="45">
        <f>SUM(F133,G133,H133)</f>
        <v>-2241.9503202399997</v>
      </c>
    </row>
    <row r="134" spans="1:9" ht="12.75" customHeight="1" x14ac:dyDescent="0.2">
      <c r="A134" s="5" t="s">
        <v>94</v>
      </c>
      <c r="B134" s="20">
        <f t="shared" ref="B134:I134" si="70">SUM(B135,B136)</f>
        <v>26980.856653679999</v>
      </c>
      <c r="C134" s="20">
        <f t="shared" si="70"/>
        <v>162.22280910999999</v>
      </c>
      <c r="D134" s="20">
        <f t="shared" si="70"/>
        <v>0</v>
      </c>
      <c r="E134" s="20">
        <f t="shared" si="70"/>
        <v>27143.07946279</v>
      </c>
      <c r="F134" s="20">
        <f t="shared" si="70"/>
        <v>27143.07946279</v>
      </c>
      <c r="G134" s="20">
        <f t="shared" si="70"/>
        <v>96.769027440000002</v>
      </c>
      <c r="H134" s="20">
        <f t="shared" si="70"/>
        <v>0</v>
      </c>
      <c r="I134" s="45">
        <f t="shared" si="70"/>
        <v>27239.848490230001</v>
      </c>
    </row>
    <row r="135" spans="1:9" ht="12.75" customHeight="1" x14ac:dyDescent="0.2">
      <c r="A135" s="6" t="s">
        <v>15</v>
      </c>
      <c r="B135" s="20">
        <v>5745.7436230399999</v>
      </c>
      <c r="C135" s="20">
        <v>40.352580629999999</v>
      </c>
      <c r="D135" s="20">
        <v>0</v>
      </c>
      <c r="E135" s="20">
        <f>SUM(B135,C135,D135)</f>
        <v>5786.0962036700002</v>
      </c>
      <c r="F135" s="20">
        <f t="shared" ref="F135:F136" si="71">SUM(E135)</f>
        <v>5786.0962036700002</v>
      </c>
      <c r="G135" s="20">
        <v>34.962995309999997</v>
      </c>
      <c r="H135" s="20">
        <v>0</v>
      </c>
      <c r="I135" s="45">
        <f>SUM(F135,G135,H135)</f>
        <v>5821.0591989800005</v>
      </c>
    </row>
    <row r="136" spans="1:9" ht="12.75" customHeight="1" x14ac:dyDescent="0.2">
      <c r="A136" s="6" t="s">
        <v>16</v>
      </c>
      <c r="B136" s="20">
        <v>21235.113030640001</v>
      </c>
      <c r="C136" s="20">
        <v>121.87022847999999</v>
      </c>
      <c r="D136" s="20">
        <v>0</v>
      </c>
      <c r="E136" s="20">
        <f>SUM(B136,C136,D136)</f>
        <v>21356.983259119999</v>
      </c>
      <c r="F136" s="20">
        <f t="shared" si="71"/>
        <v>21356.983259119999</v>
      </c>
      <c r="G136" s="20">
        <v>61.806032129999998</v>
      </c>
      <c r="H136" s="20">
        <v>0</v>
      </c>
      <c r="I136" s="45">
        <f>SUM(F136,G136,H136)</f>
        <v>21418.789291249999</v>
      </c>
    </row>
    <row r="137" spans="1:9" ht="13.35" customHeight="1" x14ac:dyDescent="0.2">
      <c r="A137" s="5" t="s">
        <v>19</v>
      </c>
      <c r="B137" s="43">
        <f t="shared" ref="B137:I137" si="72">SUM(B138,B139)</f>
        <v>36491.773381680003</v>
      </c>
      <c r="C137" s="43">
        <f t="shared" si="72"/>
        <v>-827.29264531000001</v>
      </c>
      <c r="D137" s="43">
        <f t="shared" si="72"/>
        <v>666.15957846000003</v>
      </c>
      <c r="E137" s="43">
        <f t="shared" si="72"/>
        <v>36330.640314830001</v>
      </c>
      <c r="F137" s="43">
        <f t="shared" si="72"/>
        <v>36330.640314830001</v>
      </c>
      <c r="G137" s="43">
        <f t="shared" si="72"/>
        <v>445.54745455</v>
      </c>
      <c r="H137" s="43">
        <f t="shared" si="72"/>
        <v>106.03877405999999</v>
      </c>
      <c r="I137" s="44">
        <f t="shared" si="72"/>
        <v>36882.226543440003</v>
      </c>
    </row>
    <row r="138" spans="1:9" ht="12.75" customHeight="1" x14ac:dyDescent="0.2">
      <c r="A138" s="5" t="s">
        <v>95</v>
      </c>
      <c r="B138" s="22">
        <v>0</v>
      </c>
      <c r="C138" s="22">
        <v>0</v>
      </c>
      <c r="D138" s="22">
        <v>0</v>
      </c>
      <c r="E138" s="43">
        <f>SUM(B138,C138,D138)</f>
        <v>0</v>
      </c>
      <c r="F138" s="20">
        <f>SUM(E138)</f>
        <v>0</v>
      </c>
      <c r="G138" s="22">
        <v>0</v>
      </c>
      <c r="H138" s="22">
        <v>0</v>
      </c>
      <c r="I138" s="44">
        <f>SUM(F138,G138,H138)</f>
        <v>0</v>
      </c>
    </row>
    <row r="139" spans="1:9" ht="12.75" customHeight="1" x14ac:dyDescent="0.2">
      <c r="A139" s="5" t="s">
        <v>96</v>
      </c>
      <c r="B139" s="43">
        <f t="shared" ref="B139:I139" si="73">SUM(B140,B148,B155)</f>
        <v>36491.773381680003</v>
      </c>
      <c r="C139" s="43">
        <f t="shared" si="73"/>
        <v>-827.29264531000001</v>
      </c>
      <c r="D139" s="43">
        <f t="shared" si="73"/>
        <v>666.15957846000003</v>
      </c>
      <c r="E139" s="43">
        <f t="shared" si="73"/>
        <v>36330.640314830001</v>
      </c>
      <c r="F139" s="43">
        <f t="shared" si="73"/>
        <v>36330.640314830001</v>
      </c>
      <c r="G139" s="43">
        <f t="shared" si="73"/>
        <v>445.54745455</v>
      </c>
      <c r="H139" s="43">
        <f t="shared" si="73"/>
        <v>106.03877405999999</v>
      </c>
      <c r="I139" s="44">
        <f t="shared" si="73"/>
        <v>36882.226543440003</v>
      </c>
    </row>
    <row r="140" spans="1:9" ht="12.75" customHeight="1" x14ac:dyDescent="0.2">
      <c r="A140" s="5" t="s">
        <v>97</v>
      </c>
      <c r="B140" s="20">
        <f>SUM(B141,B142,B143,B146)</f>
        <v>34948.426665520004</v>
      </c>
      <c r="C140" s="20">
        <f t="shared" ref="C140:I140" si="74">SUM(C141,C142,C143,C146)</f>
        <v>-970.38935875000004</v>
      </c>
      <c r="D140" s="20">
        <f t="shared" si="74"/>
        <v>666.15957846000003</v>
      </c>
      <c r="E140" s="20">
        <f t="shared" si="74"/>
        <v>34644.196885230005</v>
      </c>
      <c r="F140" s="20">
        <f t="shared" si="74"/>
        <v>34644.196885230005</v>
      </c>
      <c r="G140" s="20">
        <f t="shared" si="74"/>
        <v>409.05010851999998</v>
      </c>
      <c r="H140" s="20">
        <f t="shared" si="74"/>
        <v>106.03877405999999</v>
      </c>
      <c r="I140" s="45">
        <f t="shared" si="74"/>
        <v>35159.285767810004</v>
      </c>
    </row>
    <row r="141" spans="1:9" ht="12.75" customHeight="1" x14ac:dyDescent="0.2">
      <c r="A141" s="6" t="s">
        <v>98</v>
      </c>
      <c r="B141" s="20">
        <v>1021.4808749100001</v>
      </c>
      <c r="C141" s="20">
        <v>-19.744421200000001</v>
      </c>
      <c r="D141" s="20">
        <v>0</v>
      </c>
      <c r="E141" s="20">
        <f>SUM(B141,C141,D141)</f>
        <v>1001.7364537100001</v>
      </c>
      <c r="F141" s="20">
        <f t="shared" ref="F141:F142" si="75">SUM(E141)</f>
        <v>1001.7364537100001</v>
      </c>
      <c r="G141" s="20">
        <v>9.6085297599999997</v>
      </c>
      <c r="H141" s="20">
        <v>0</v>
      </c>
      <c r="I141" s="45">
        <f>SUM(F141,G141,H141)</f>
        <v>1011.3449834700001</v>
      </c>
    </row>
    <row r="142" spans="1:9" ht="12.75" customHeight="1" x14ac:dyDescent="0.2">
      <c r="A142" s="6" t="s">
        <v>99</v>
      </c>
      <c r="B142" s="20">
        <v>26096.218017810002</v>
      </c>
      <c r="C142" s="20">
        <v>-1184.732</v>
      </c>
      <c r="D142" s="20">
        <v>666.15957846000003</v>
      </c>
      <c r="E142" s="20">
        <f>SUM(B142,C142,D142)</f>
        <v>25577.645596270002</v>
      </c>
      <c r="F142" s="20">
        <f t="shared" si="75"/>
        <v>25577.645596270002</v>
      </c>
      <c r="G142" s="20">
        <v>0</v>
      </c>
      <c r="H142" s="20">
        <v>106.03877405999999</v>
      </c>
      <c r="I142" s="45">
        <f>SUM(F142,G142,H142)</f>
        <v>25683.684370330004</v>
      </c>
    </row>
    <row r="143" spans="1:9" ht="12.75" customHeight="1" x14ac:dyDescent="0.2">
      <c r="A143" s="6" t="s">
        <v>100</v>
      </c>
      <c r="B143" s="20">
        <f t="shared" ref="B143:I143" si="76">SUM(B144,B145)</f>
        <v>4450.28762861</v>
      </c>
      <c r="C143" s="20">
        <f t="shared" si="76"/>
        <v>249.43431312999999</v>
      </c>
      <c r="D143" s="20">
        <f t="shared" si="76"/>
        <v>0</v>
      </c>
      <c r="E143" s="20">
        <f t="shared" si="76"/>
        <v>4699.7219417400001</v>
      </c>
      <c r="F143" s="20">
        <f t="shared" si="76"/>
        <v>4699.7219417400001</v>
      </c>
      <c r="G143" s="20">
        <f t="shared" si="76"/>
        <v>418.75873868999997</v>
      </c>
      <c r="H143" s="20">
        <f t="shared" si="76"/>
        <v>0</v>
      </c>
      <c r="I143" s="45">
        <f t="shared" si="76"/>
        <v>5118.4806804299997</v>
      </c>
    </row>
    <row r="144" spans="1:9" ht="12.75" customHeight="1" x14ac:dyDescent="0.2">
      <c r="A144" s="6" t="s">
        <v>63</v>
      </c>
      <c r="B144" s="20">
        <v>4419.1749617599999</v>
      </c>
      <c r="C144" s="20">
        <v>245.13508997</v>
      </c>
      <c r="D144" s="20">
        <v>0</v>
      </c>
      <c r="E144" s="20">
        <f t="shared" ref="E144:E145" si="77">SUM(B144,C144,D144)</f>
        <v>4664.3100517299999</v>
      </c>
      <c r="F144" s="20">
        <f t="shared" ref="F144:F146" si="78">SUM(E144)</f>
        <v>4664.3100517299999</v>
      </c>
      <c r="G144" s="20">
        <v>401.62797097999999</v>
      </c>
      <c r="H144" s="20">
        <v>0</v>
      </c>
      <c r="I144" s="45">
        <f t="shared" ref="I144:I145" si="79">SUM(F144,G144,H144)</f>
        <v>5065.93802271</v>
      </c>
    </row>
    <row r="145" spans="1:9" ht="12.75" customHeight="1" x14ac:dyDescent="0.2">
      <c r="A145" s="6" t="s">
        <v>64</v>
      </c>
      <c r="B145" s="20">
        <v>31.11266685</v>
      </c>
      <c r="C145" s="20">
        <v>4.2992231600000004</v>
      </c>
      <c r="D145" s="20">
        <v>0</v>
      </c>
      <c r="E145" s="20">
        <f t="shared" si="77"/>
        <v>35.41189001</v>
      </c>
      <c r="F145" s="20">
        <f t="shared" si="78"/>
        <v>35.41189001</v>
      </c>
      <c r="G145" s="20">
        <v>17.130767710000001</v>
      </c>
      <c r="H145" s="20">
        <v>0</v>
      </c>
      <c r="I145" s="45">
        <f t="shared" si="79"/>
        <v>52.542657720000001</v>
      </c>
    </row>
    <row r="146" spans="1:9" ht="12.75" customHeight="1" x14ac:dyDescent="0.2">
      <c r="A146" s="6" t="s">
        <v>101</v>
      </c>
      <c r="B146" s="21">
        <v>3380.4401441900004</v>
      </c>
      <c r="C146" s="21">
        <v>-15.34725068</v>
      </c>
      <c r="D146" s="21">
        <v>0</v>
      </c>
      <c r="E146" s="20">
        <f>SUM(B146,C146,D146)</f>
        <v>3365.0928935100005</v>
      </c>
      <c r="F146" s="20">
        <f t="shared" si="78"/>
        <v>3365.0928935100005</v>
      </c>
      <c r="G146" s="21">
        <v>-19.317159929999999</v>
      </c>
      <c r="H146" s="21">
        <v>0</v>
      </c>
      <c r="I146" s="45">
        <f>SUM(F146,G146,H146)</f>
        <v>3345.7757335800006</v>
      </c>
    </row>
    <row r="147" spans="1:9" ht="12.75" customHeight="1" x14ac:dyDescent="0.2">
      <c r="A147" s="6" t="s">
        <v>164</v>
      </c>
      <c r="B147" s="21"/>
      <c r="C147" s="21"/>
      <c r="D147" s="21"/>
      <c r="E147" s="20"/>
      <c r="F147" s="21"/>
      <c r="G147" s="21"/>
      <c r="H147" s="21"/>
      <c r="I147" s="45"/>
    </row>
    <row r="148" spans="1:9" ht="12.75" customHeight="1" x14ac:dyDescent="0.2">
      <c r="A148" s="5" t="s">
        <v>102</v>
      </c>
      <c r="B148" s="20">
        <f>SUM(B149,B150,B151,B154)</f>
        <v>1438.9796065400003</v>
      </c>
      <c r="C148" s="20">
        <f t="shared" ref="C148:I148" si="80">SUM(C149,C150,C151,C154)</f>
        <v>153.77049266</v>
      </c>
      <c r="D148" s="20">
        <f t="shared" si="80"/>
        <v>0</v>
      </c>
      <c r="E148" s="20">
        <f t="shared" si="80"/>
        <v>1592.7500992000002</v>
      </c>
      <c r="F148" s="20">
        <f t="shared" si="80"/>
        <v>1592.7500992000002</v>
      </c>
      <c r="G148" s="20">
        <f t="shared" si="80"/>
        <v>41.688666510000004</v>
      </c>
      <c r="H148" s="20">
        <f t="shared" si="80"/>
        <v>0</v>
      </c>
      <c r="I148" s="45">
        <f t="shared" si="80"/>
        <v>1634.4387657100001</v>
      </c>
    </row>
    <row r="149" spans="1:9" ht="12.75" customHeight="1" x14ac:dyDescent="0.2">
      <c r="A149" s="6" t="s">
        <v>98</v>
      </c>
      <c r="B149" s="21">
        <v>0</v>
      </c>
      <c r="C149" s="21">
        <v>0</v>
      </c>
      <c r="D149" s="21">
        <v>0</v>
      </c>
      <c r="E149" s="20">
        <f>SUM(B149,C149,D149)</f>
        <v>0</v>
      </c>
      <c r="F149" s="20">
        <f t="shared" ref="F149:F150" si="81">SUM(E149)</f>
        <v>0</v>
      </c>
      <c r="G149" s="21">
        <v>85.379677000000001</v>
      </c>
      <c r="H149" s="21">
        <v>0</v>
      </c>
      <c r="I149" s="45">
        <f>SUM(F149,G149,H149)</f>
        <v>85.379677000000001</v>
      </c>
    </row>
    <row r="150" spans="1:9" ht="12.75" customHeight="1" x14ac:dyDescent="0.2">
      <c r="A150" s="6" t="s">
        <v>99</v>
      </c>
      <c r="B150" s="21">
        <v>0</v>
      </c>
      <c r="C150" s="21">
        <v>0</v>
      </c>
      <c r="D150" s="21">
        <v>0</v>
      </c>
      <c r="E150" s="20">
        <f>SUM(B150,C150,D150)</f>
        <v>0</v>
      </c>
      <c r="F150" s="20">
        <f t="shared" si="81"/>
        <v>0</v>
      </c>
      <c r="G150" s="21">
        <v>0</v>
      </c>
      <c r="H150" s="21">
        <v>0</v>
      </c>
      <c r="I150" s="45">
        <f>SUM(F150,G150,H150)</f>
        <v>0</v>
      </c>
    </row>
    <row r="151" spans="1:9" ht="12.75" customHeight="1" x14ac:dyDescent="0.2">
      <c r="A151" s="6" t="s">
        <v>100</v>
      </c>
      <c r="B151" s="20">
        <f t="shared" ref="B151:I151" si="82">SUM(B152,B153)</f>
        <v>1438.9796065400003</v>
      </c>
      <c r="C151" s="20">
        <f t="shared" si="82"/>
        <v>153.77049266</v>
      </c>
      <c r="D151" s="20">
        <f t="shared" si="82"/>
        <v>0</v>
      </c>
      <c r="E151" s="20">
        <f t="shared" si="82"/>
        <v>1592.7500992000002</v>
      </c>
      <c r="F151" s="20">
        <f t="shared" si="82"/>
        <v>1592.7500992000002</v>
      </c>
      <c r="G151" s="20">
        <f t="shared" si="82"/>
        <v>-43.691010489999996</v>
      </c>
      <c r="H151" s="20">
        <f t="shared" si="82"/>
        <v>0</v>
      </c>
      <c r="I151" s="45">
        <f t="shared" si="82"/>
        <v>1549.0590887100002</v>
      </c>
    </row>
    <row r="152" spans="1:9" ht="12.75" customHeight="1" x14ac:dyDescent="0.2">
      <c r="A152" s="6" t="s">
        <v>63</v>
      </c>
      <c r="B152" s="20">
        <v>1293.4824607200003</v>
      </c>
      <c r="C152" s="20">
        <v>140.91580042999999</v>
      </c>
      <c r="D152" s="20">
        <v>0</v>
      </c>
      <c r="E152" s="20">
        <f>SUM(B152,C152,D152)</f>
        <v>1434.3982611500003</v>
      </c>
      <c r="F152" s="20">
        <f t="shared" ref="F152:F154" si="83">SUM(E152)</f>
        <v>1434.3982611500003</v>
      </c>
      <c r="G152" s="20">
        <v>9.3431505999999995</v>
      </c>
      <c r="H152" s="20">
        <v>0</v>
      </c>
      <c r="I152" s="45">
        <f>SUM(F152,G152,H152)</f>
        <v>1443.7414117500002</v>
      </c>
    </row>
    <row r="153" spans="1:9" ht="12.75" customHeight="1" x14ac:dyDescent="0.2">
      <c r="A153" s="6" t="s">
        <v>64</v>
      </c>
      <c r="B153" s="20">
        <v>145.49714581999996</v>
      </c>
      <c r="C153" s="20">
        <v>12.854692229999999</v>
      </c>
      <c r="D153" s="20">
        <v>0</v>
      </c>
      <c r="E153" s="20">
        <f>SUM(B153,C153,D153)</f>
        <v>158.35183804999997</v>
      </c>
      <c r="F153" s="20">
        <f t="shared" si="83"/>
        <v>158.35183804999997</v>
      </c>
      <c r="G153" s="20">
        <v>-53.034161089999998</v>
      </c>
      <c r="H153" s="20">
        <v>0</v>
      </c>
      <c r="I153" s="45">
        <f>SUM(F153,G153,H153)</f>
        <v>105.31767695999997</v>
      </c>
    </row>
    <row r="154" spans="1:9" ht="12.75" customHeight="1" x14ac:dyDescent="0.2">
      <c r="A154" s="6" t="s">
        <v>101</v>
      </c>
      <c r="B154" s="21">
        <v>0</v>
      </c>
      <c r="C154" s="21">
        <v>0</v>
      </c>
      <c r="D154" s="21">
        <v>0</v>
      </c>
      <c r="E154" s="20">
        <f>SUM(B154,C154,D154)</f>
        <v>0</v>
      </c>
      <c r="F154" s="20">
        <f t="shared" si="83"/>
        <v>0</v>
      </c>
      <c r="G154" s="21">
        <v>0</v>
      </c>
      <c r="H154" s="21">
        <v>0</v>
      </c>
      <c r="I154" s="45">
        <f>SUM(F154,G154,H154)</f>
        <v>0</v>
      </c>
    </row>
    <row r="155" spans="1:9" ht="12.75" customHeight="1" x14ac:dyDescent="0.2">
      <c r="A155" s="5" t="s">
        <v>103</v>
      </c>
      <c r="B155" s="20">
        <f>SUM(B156,B157,B158,B161)</f>
        <v>104.36710962000002</v>
      </c>
      <c r="C155" s="20">
        <f t="shared" ref="C155:I155" si="84">SUM(C156,C157,C158,C161)</f>
        <v>-10.67377922</v>
      </c>
      <c r="D155" s="20">
        <f t="shared" si="84"/>
        <v>0</v>
      </c>
      <c r="E155" s="20">
        <f t="shared" si="84"/>
        <v>93.693330400000022</v>
      </c>
      <c r="F155" s="20">
        <f t="shared" si="84"/>
        <v>93.693330400000022</v>
      </c>
      <c r="G155" s="20">
        <f t="shared" si="84"/>
        <v>-5.1913204799999999</v>
      </c>
      <c r="H155" s="20">
        <f t="shared" si="84"/>
        <v>0</v>
      </c>
      <c r="I155" s="45">
        <f t="shared" si="84"/>
        <v>88.50200992000002</v>
      </c>
    </row>
    <row r="156" spans="1:9" ht="12.75" customHeight="1" x14ac:dyDescent="0.2">
      <c r="A156" s="6" t="s">
        <v>98</v>
      </c>
      <c r="B156" s="21">
        <v>0</v>
      </c>
      <c r="C156" s="21">
        <v>0</v>
      </c>
      <c r="D156" s="21">
        <v>0</v>
      </c>
      <c r="E156" s="20">
        <f>SUM(B156,C156,D156)</f>
        <v>0</v>
      </c>
      <c r="F156" s="20">
        <f t="shared" ref="F156:F157" si="85">SUM(E156)</f>
        <v>0</v>
      </c>
      <c r="G156" s="21">
        <v>0</v>
      </c>
      <c r="H156" s="21">
        <v>0</v>
      </c>
      <c r="I156" s="45">
        <f>SUM(F156,G156,H156)</f>
        <v>0</v>
      </c>
    </row>
    <row r="157" spans="1:9" ht="12.75" customHeight="1" x14ac:dyDescent="0.2">
      <c r="A157" s="6" t="s">
        <v>99</v>
      </c>
      <c r="B157" s="21">
        <v>3.2897526200000025</v>
      </c>
      <c r="C157" s="21">
        <v>-2.8729409600000002</v>
      </c>
      <c r="D157" s="21">
        <v>0</v>
      </c>
      <c r="E157" s="20">
        <f>SUM(B157,C157,D157)</f>
        <v>0.41681166000000225</v>
      </c>
      <c r="F157" s="20">
        <f t="shared" si="85"/>
        <v>0.41681166000000225</v>
      </c>
      <c r="G157" s="21">
        <v>-0.1227206</v>
      </c>
      <c r="H157" s="21">
        <v>0</v>
      </c>
      <c r="I157" s="45">
        <f>SUM(F157,G157,H157)</f>
        <v>0.29409106000000224</v>
      </c>
    </row>
    <row r="158" spans="1:9" ht="12.75" customHeight="1" x14ac:dyDescent="0.2">
      <c r="A158" s="6" t="s">
        <v>100</v>
      </c>
      <c r="B158" s="20">
        <f>SUM(B159,B160)</f>
        <v>101.07735700000002</v>
      </c>
      <c r="C158" s="20">
        <f t="shared" ref="C158:I158" si="86">SUM(C159,C160)</f>
        <v>-7.8008382599999999</v>
      </c>
      <c r="D158" s="20">
        <f t="shared" si="86"/>
        <v>0</v>
      </c>
      <c r="E158" s="20">
        <f t="shared" si="86"/>
        <v>93.276518740000014</v>
      </c>
      <c r="F158" s="20">
        <f t="shared" si="86"/>
        <v>93.276518740000014</v>
      </c>
      <c r="G158" s="20">
        <f t="shared" si="86"/>
        <v>-5.0685998799999998</v>
      </c>
      <c r="H158" s="20">
        <f t="shared" si="86"/>
        <v>0</v>
      </c>
      <c r="I158" s="45">
        <f t="shared" si="86"/>
        <v>88.207918860000021</v>
      </c>
    </row>
    <row r="159" spans="1:9" ht="12.75" customHeight="1" x14ac:dyDescent="0.2">
      <c r="A159" s="6" t="s">
        <v>63</v>
      </c>
      <c r="B159" s="20">
        <v>94.760723880000015</v>
      </c>
      <c r="C159" s="20">
        <v>-14.90954567</v>
      </c>
      <c r="D159" s="20">
        <v>0</v>
      </c>
      <c r="E159" s="20">
        <f>SUM(B159,C159,D159)</f>
        <v>79.851178210000015</v>
      </c>
      <c r="F159" s="20">
        <f t="shared" ref="F159:F161" si="87">SUM(E159)</f>
        <v>79.851178210000015</v>
      </c>
      <c r="G159" s="20">
        <v>0.93875607999999999</v>
      </c>
      <c r="H159" s="20">
        <v>0</v>
      </c>
      <c r="I159" s="45">
        <f>SUM(F159,G159,H159)</f>
        <v>80.789934290000019</v>
      </c>
    </row>
    <row r="160" spans="1:9" ht="12.75" customHeight="1" x14ac:dyDescent="0.2">
      <c r="A160" s="6" t="s">
        <v>64</v>
      </c>
      <c r="B160" s="20">
        <v>6.3166331199999997</v>
      </c>
      <c r="C160" s="20">
        <v>7.1087074100000001</v>
      </c>
      <c r="D160" s="20">
        <v>0</v>
      </c>
      <c r="E160" s="20">
        <f>SUM(B160,C160,D160)</f>
        <v>13.42534053</v>
      </c>
      <c r="F160" s="20">
        <f t="shared" si="87"/>
        <v>13.42534053</v>
      </c>
      <c r="G160" s="20">
        <v>-6.0073559599999999</v>
      </c>
      <c r="H160" s="20">
        <v>0</v>
      </c>
      <c r="I160" s="45">
        <f>SUM(F160,G160,H160)</f>
        <v>7.4179845699999998</v>
      </c>
    </row>
    <row r="161" spans="1:9" ht="12.75" customHeight="1" x14ac:dyDescent="0.2">
      <c r="A161" s="6" t="s">
        <v>101</v>
      </c>
      <c r="B161" s="20">
        <v>0</v>
      </c>
      <c r="C161" s="20">
        <v>0</v>
      </c>
      <c r="D161" s="20">
        <v>0</v>
      </c>
      <c r="E161" s="20">
        <f>SUM(B161,C161,D161)</f>
        <v>0</v>
      </c>
      <c r="F161" s="20">
        <f t="shared" si="87"/>
        <v>0</v>
      </c>
      <c r="G161" s="20">
        <v>0</v>
      </c>
      <c r="H161" s="20">
        <v>0</v>
      </c>
      <c r="I161" s="45">
        <f>SUM(F161,G161,H161)</f>
        <v>0</v>
      </c>
    </row>
    <row r="162" spans="1:9" ht="13.35" customHeight="1" x14ac:dyDescent="0.2">
      <c r="A162" s="5" t="s">
        <v>104</v>
      </c>
      <c r="B162" s="43">
        <f>SUM(B163,B176,B200,B211)</f>
        <v>91284.938605340009</v>
      </c>
      <c r="C162" s="43">
        <f t="shared" ref="C162:E162" si="88">SUM(C163,C176,C200,C211)</f>
        <v>4060.4766295499999</v>
      </c>
      <c r="D162" s="43">
        <f t="shared" si="88"/>
        <v>-106.96555468999999</v>
      </c>
      <c r="E162" s="43">
        <f t="shared" si="88"/>
        <v>95238.449680199992</v>
      </c>
      <c r="F162" s="43">
        <f>SUM(F163,F176,F200,F211)</f>
        <v>95238.449680199992</v>
      </c>
      <c r="G162" s="43">
        <f t="shared" ref="G162:I162" si="89">SUM(G163,G176,G200,G211)</f>
        <v>3192.3833209900004</v>
      </c>
      <c r="H162" s="43">
        <f t="shared" si="89"/>
        <v>-169.7944813</v>
      </c>
      <c r="I162" s="44">
        <f t="shared" si="89"/>
        <v>98261.038519890004</v>
      </c>
    </row>
    <row r="163" spans="1:9" ht="13.15" customHeight="1" x14ac:dyDescent="0.2">
      <c r="A163" s="5" t="s">
        <v>105</v>
      </c>
      <c r="B163" s="43">
        <f>SUM(B164,B165)</f>
        <v>7812.2369965300004</v>
      </c>
      <c r="C163" s="43">
        <f t="shared" ref="C163:E163" si="90">SUM(C164,C165)</f>
        <v>68.41370280000001</v>
      </c>
      <c r="D163" s="43">
        <f t="shared" si="90"/>
        <v>0</v>
      </c>
      <c r="E163" s="43">
        <f t="shared" si="90"/>
        <v>7880.6506993300009</v>
      </c>
      <c r="F163" s="43">
        <f>SUM(F164,F165)</f>
        <v>7880.6506993300009</v>
      </c>
      <c r="G163" s="43">
        <f t="shared" ref="G163:I163" si="91">SUM(G164,G165)</f>
        <v>121.71129106000001</v>
      </c>
      <c r="H163" s="43">
        <f t="shared" si="91"/>
        <v>0</v>
      </c>
      <c r="I163" s="44">
        <f t="shared" si="91"/>
        <v>8002.3619903899998</v>
      </c>
    </row>
    <row r="164" spans="1:9" ht="12.75" customHeight="1" x14ac:dyDescent="0.2">
      <c r="A164" s="5" t="s">
        <v>106</v>
      </c>
      <c r="B164" s="21">
        <v>0</v>
      </c>
      <c r="C164" s="21">
        <v>0</v>
      </c>
      <c r="D164" s="21">
        <v>0</v>
      </c>
      <c r="E164" s="20">
        <f>SUM(B164,C164,D164)</f>
        <v>0</v>
      </c>
      <c r="F164" s="20">
        <f>SUM(E164)</f>
        <v>0</v>
      </c>
      <c r="G164" s="21">
        <v>0</v>
      </c>
      <c r="H164" s="21">
        <v>0</v>
      </c>
      <c r="I164" s="45">
        <f>SUM(F164,G164,H164)</f>
        <v>0</v>
      </c>
    </row>
    <row r="165" spans="1:9" ht="12.75" customHeight="1" x14ac:dyDescent="0.2">
      <c r="A165" s="5" t="s">
        <v>107</v>
      </c>
      <c r="B165" s="20">
        <f>SUM(B166,B171)</f>
        <v>7812.2369965300004</v>
      </c>
      <c r="C165" s="20">
        <f t="shared" ref="C165:E165" si="92">SUM(C166,C171)</f>
        <v>68.41370280000001</v>
      </c>
      <c r="D165" s="20">
        <f t="shared" si="92"/>
        <v>0</v>
      </c>
      <c r="E165" s="20">
        <f t="shared" si="92"/>
        <v>7880.6506993300009</v>
      </c>
      <c r="F165" s="20">
        <f>SUM(F166,F171)</f>
        <v>7880.6506993300009</v>
      </c>
      <c r="G165" s="20">
        <f t="shared" ref="G165:I165" si="93">SUM(G166,G171)</f>
        <v>121.71129106000001</v>
      </c>
      <c r="H165" s="20">
        <f t="shared" si="93"/>
        <v>0</v>
      </c>
      <c r="I165" s="45">
        <f t="shared" si="93"/>
        <v>8002.3619903899998</v>
      </c>
    </row>
    <row r="166" spans="1:9" ht="12.75" customHeight="1" x14ac:dyDescent="0.2">
      <c r="A166" s="5" t="s">
        <v>108</v>
      </c>
      <c r="B166" s="20">
        <f>SUM(B167,B168,B169,B170)</f>
        <v>3121.9211093400004</v>
      </c>
      <c r="C166" s="20">
        <f t="shared" ref="C166:I166" si="94">SUM(C167,C168,C169,C170)</f>
        <v>29.803424250000003</v>
      </c>
      <c r="D166" s="20">
        <f t="shared" si="94"/>
        <v>0</v>
      </c>
      <c r="E166" s="20">
        <f t="shared" si="94"/>
        <v>3151.7245335900002</v>
      </c>
      <c r="F166" s="20">
        <f t="shared" si="94"/>
        <v>3151.7245335900002</v>
      </c>
      <c r="G166" s="20">
        <f t="shared" si="94"/>
        <v>96.183124300000003</v>
      </c>
      <c r="H166" s="20">
        <f t="shared" si="94"/>
        <v>0</v>
      </c>
      <c r="I166" s="45">
        <f t="shared" si="94"/>
        <v>3247.9076578899999</v>
      </c>
    </row>
    <row r="167" spans="1:9" ht="12.75" customHeight="1" x14ac:dyDescent="0.2">
      <c r="A167" s="6" t="s">
        <v>109</v>
      </c>
      <c r="B167" s="20">
        <v>1291.4269867099999</v>
      </c>
      <c r="C167" s="20">
        <v>16.297646759999999</v>
      </c>
      <c r="D167" s="20">
        <v>0</v>
      </c>
      <c r="E167" s="20">
        <f>SUM(B167,C167,D167)</f>
        <v>1307.7246334699998</v>
      </c>
      <c r="F167" s="20">
        <f t="shared" ref="F167:F170" si="95">SUM(E167)</f>
        <v>1307.7246334699998</v>
      </c>
      <c r="G167" s="20">
        <v>13.95748876</v>
      </c>
      <c r="H167" s="20">
        <v>0</v>
      </c>
      <c r="I167" s="45">
        <f>SUM(F167,G167,H167)</f>
        <v>1321.6821222299998</v>
      </c>
    </row>
    <row r="168" spans="1:9" ht="12.75" customHeight="1" x14ac:dyDescent="0.2">
      <c r="A168" s="6" t="s">
        <v>113</v>
      </c>
      <c r="B168" s="21">
        <v>0</v>
      </c>
      <c r="C168" s="21">
        <v>0</v>
      </c>
      <c r="D168" s="21">
        <v>0</v>
      </c>
      <c r="E168" s="20">
        <f t="shared" ref="E168:E170" si="96">SUM(B168,C168,D168)</f>
        <v>0</v>
      </c>
      <c r="F168" s="20">
        <f t="shared" si="95"/>
        <v>0</v>
      </c>
      <c r="G168" s="21">
        <v>0</v>
      </c>
      <c r="H168" s="21">
        <v>0</v>
      </c>
      <c r="I168" s="45">
        <f t="shared" ref="I168:I170" si="97">SUM(F168,G168,H168)</f>
        <v>0</v>
      </c>
    </row>
    <row r="169" spans="1:9" ht="12.75" customHeight="1" x14ac:dyDescent="0.2">
      <c r="A169" s="6" t="s">
        <v>110</v>
      </c>
      <c r="B169" s="20">
        <v>1301.2554122900003</v>
      </c>
      <c r="C169" s="20">
        <v>5.9643408000000004</v>
      </c>
      <c r="D169" s="20">
        <v>0</v>
      </c>
      <c r="E169" s="20">
        <f t="shared" si="96"/>
        <v>1307.2197530900003</v>
      </c>
      <c r="F169" s="20">
        <f t="shared" si="95"/>
        <v>1307.2197530900003</v>
      </c>
      <c r="G169" s="20">
        <v>75.540042049999997</v>
      </c>
      <c r="H169" s="20">
        <v>0</v>
      </c>
      <c r="I169" s="45">
        <f t="shared" si="97"/>
        <v>1382.7597951400003</v>
      </c>
    </row>
    <row r="170" spans="1:9" ht="12.75" customHeight="1" x14ac:dyDescent="0.2">
      <c r="A170" s="6" t="s">
        <v>111</v>
      </c>
      <c r="B170" s="20">
        <v>529.23871034000013</v>
      </c>
      <c r="C170" s="20">
        <v>7.5414366900000003</v>
      </c>
      <c r="D170" s="20">
        <v>0</v>
      </c>
      <c r="E170" s="20">
        <f t="shared" si="96"/>
        <v>536.78014703000008</v>
      </c>
      <c r="F170" s="20">
        <f t="shared" si="95"/>
        <v>536.78014703000008</v>
      </c>
      <c r="G170" s="20">
        <v>6.6855934899999996</v>
      </c>
      <c r="H170" s="20">
        <v>0</v>
      </c>
      <c r="I170" s="45">
        <f t="shared" si="97"/>
        <v>543.46574052000005</v>
      </c>
    </row>
    <row r="171" spans="1:9" ht="12.75" customHeight="1" x14ac:dyDescent="0.2">
      <c r="A171" s="5" t="s">
        <v>112</v>
      </c>
      <c r="B171" s="20">
        <f>SUM(B172,B173,B174,B175)</f>
        <v>4690.3158871900005</v>
      </c>
      <c r="C171" s="20">
        <f t="shared" ref="C171:I171" si="98">SUM(C172,C173,C174,C175)</f>
        <v>38.610278550000004</v>
      </c>
      <c r="D171" s="20">
        <f t="shared" si="98"/>
        <v>0</v>
      </c>
      <c r="E171" s="20">
        <f t="shared" si="98"/>
        <v>4728.9261657400002</v>
      </c>
      <c r="F171" s="20">
        <f t="shared" si="98"/>
        <v>4728.9261657400002</v>
      </c>
      <c r="G171" s="20">
        <f t="shared" si="98"/>
        <v>25.528166759999998</v>
      </c>
      <c r="H171" s="20">
        <f t="shared" si="98"/>
        <v>0</v>
      </c>
      <c r="I171" s="45">
        <f t="shared" si="98"/>
        <v>4754.4543325000004</v>
      </c>
    </row>
    <row r="172" spans="1:9" ht="12.75" customHeight="1" x14ac:dyDescent="0.2">
      <c r="A172" s="6" t="s">
        <v>109</v>
      </c>
      <c r="B172" s="20">
        <v>1712.5094014000001</v>
      </c>
      <c r="C172" s="20">
        <v>2.7933871099999998</v>
      </c>
      <c r="D172" s="20">
        <v>0</v>
      </c>
      <c r="E172" s="20">
        <f>SUM(B172,C172,D172)</f>
        <v>1715.30278851</v>
      </c>
      <c r="F172" s="20">
        <f t="shared" ref="F172:F175" si="99">SUM(E172)</f>
        <v>1715.30278851</v>
      </c>
      <c r="G172" s="20">
        <v>17.880730839999998</v>
      </c>
      <c r="H172" s="20">
        <v>0</v>
      </c>
      <c r="I172" s="45">
        <f>SUM(F172,G172,H172)</f>
        <v>1733.1835193500001</v>
      </c>
    </row>
    <row r="173" spans="1:9" ht="12.75" customHeight="1" x14ac:dyDescent="0.2">
      <c r="A173" s="6" t="s">
        <v>113</v>
      </c>
      <c r="B173" s="21">
        <v>0</v>
      </c>
      <c r="C173" s="21">
        <v>0</v>
      </c>
      <c r="D173" s="21">
        <v>0</v>
      </c>
      <c r="E173" s="20">
        <f t="shared" ref="E173:E175" si="100">SUM(B173,C173,D173)</f>
        <v>0</v>
      </c>
      <c r="F173" s="20">
        <f t="shared" si="99"/>
        <v>0</v>
      </c>
      <c r="G173" s="21">
        <v>0</v>
      </c>
      <c r="H173" s="21">
        <v>0</v>
      </c>
      <c r="I173" s="45">
        <f t="shared" ref="I173:I175" si="101">SUM(F173,G173,H173)</f>
        <v>0</v>
      </c>
    </row>
    <row r="174" spans="1:9" ht="12.75" customHeight="1" x14ac:dyDescent="0.2">
      <c r="A174" s="6" t="s">
        <v>110</v>
      </c>
      <c r="B174" s="20">
        <v>2228.3799140700007</v>
      </c>
      <c r="C174" s="20">
        <v>19.389057619999999</v>
      </c>
      <c r="D174" s="20">
        <v>0</v>
      </c>
      <c r="E174" s="20">
        <f t="shared" si="100"/>
        <v>2247.7689716900009</v>
      </c>
      <c r="F174" s="20">
        <f t="shared" si="99"/>
        <v>2247.7689716900009</v>
      </c>
      <c r="G174" s="20">
        <v>0.81194127000000005</v>
      </c>
      <c r="H174" s="20">
        <v>0</v>
      </c>
      <c r="I174" s="45">
        <f t="shared" si="101"/>
        <v>2248.5809129600007</v>
      </c>
    </row>
    <row r="175" spans="1:9" ht="12.75" customHeight="1" x14ac:dyDescent="0.2">
      <c r="A175" s="6" t="s">
        <v>111</v>
      </c>
      <c r="B175" s="20">
        <v>749.42657171999952</v>
      </c>
      <c r="C175" s="20">
        <v>16.42783382</v>
      </c>
      <c r="D175" s="20">
        <v>0</v>
      </c>
      <c r="E175" s="20">
        <f t="shared" si="100"/>
        <v>765.85440553999956</v>
      </c>
      <c r="F175" s="20">
        <f t="shared" si="99"/>
        <v>765.85440553999956</v>
      </c>
      <c r="G175" s="20">
        <v>6.8354946500000002</v>
      </c>
      <c r="H175" s="20">
        <v>0</v>
      </c>
      <c r="I175" s="45">
        <f t="shared" si="101"/>
        <v>772.68990018999955</v>
      </c>
    </row>
    <row r="176" spans="1:9" ht="13.15" customHeight="1" x14ac:dyDescent="0.2">
      <c r="A176" s="5" t="s">
        <v>114</v>
      </c>
      <c r="B176" s="43">
        <f>SUM(B177,B180,B184,B191)</f>
        <v>32537.625395499999</v>
      </c>
      <c r="C176" s="43">
        <f t="shared" ref="C176:I176" si="102">SUM(C177,C180,C184,C191)</f>
        <v>862.7276214499999</v>
      </c>
      <c r="D176" s="43">
        <f t="shared" si="102"/>
        <v>-99.64811800999999</v>
      </c>
      <c r="E176" s="43">
        <f t="shared" si="102"/>
        <v>33300.704898939992</v>
      </c>
      <c r="F176" s="43">
        <f t="shared" si="102"/>
        <v>33300.704898939992</v>
      </c>
      <c r="G176" s="43">
        <f t="shared" si="102"/>
        <v>1803.4437805800001</v>
      </c>
      <c r="H176" s="43">
        <f t="shared" si="102"/>
        <v>-169.63261581</v>
      </c>
      <c r="I176" s="44">
        <f t="shared" si="102"/>
        <v>34934.516063709998</v>
      </c>
    </row>
    <row r="177" spans="1:9" ht="12.75" customHeight="1" x14ac:dyDescent="0.2">
      <c r="A177" s="5" t="s">
        <v>115</v>
      </c>
      <c r="B177" s="20">
        <f>SUM(B178,B179)</f>
        <v>634.91585621000036</v>
      </c>
      <c r="C177" s="20">
        <f t="shared" ref="C177:I177" si="103">SUM(C178,C179)</f>
        <v>-102.90714865</v>
      </c>
      <c r="D177" s="20">
        <f t="shared" si="103"/>
        <v>0</v>
      </c>
      <c r="E177" s="20">
        <f t="shared" si="103"/>
        <v>532.0087075600004</v>
      </c>
      <c r="F177" s="20">
        <f t="shared" si="103"/>
        <v>532.0087075600004</v>
      </c>
      <c r="G177" s="20">
        <f t="shared" si="103"/>
        <v>107.99865914</v>
      </c>
      <c r="H177" s="20">
        <f t="shared" si="103"/>
        <v>0</v>
      </c>
      <c r="I177" s="45">
        <f t="shared" si="103"/>
        <v>640.00736670000038</v>
      </c>
    </row>
    <row r="178" spans="1:9" ht="12.75" customHeight="1" x14ac:dyDescent="0.2">
      <c r="A178" s="5" t="s">
        <v>117</v>
      </c>
      <c r="B178" s="21">
        <v>634.91585621000036</v>
      </c>
      <c r="C178" s="21">
        <v>-102.90714865</v>
      </c>
      <c r="D178" s="21">
        <v>0</v>
      </c>
      <c r="E178" s="20">
        <f>SUM(B178,C178,D178)</f>
        <v>532.0087075600004</v>
      </c>
      <c r="F178" s="20">
        <f t="shared" ref="F178:F179" si="104">SUM(E178)</f>
        <v>532.0087075600004</v>
      </c>
      <c r="G178" s="21">
        <v>7.99865914</v>
      </c>
      <c r="H178" s="21">
        <v>0</v>
      </c>
      <c r="I178" s="45">
        <f>SUM(F178,G178,H178)</f>
        <v>540.00736670000038</v>
      </c>
    </row>
    <row r="179" spans="1:9" ht="12.75" customHeight="1" x14ac:dyDescent="0.2">
      <c r="A179" s="5" t="s">
        <v>118</v>
      </c>
      <c r="B179" s="21">
        <v>0</v>
      </c>
      <c r="C179" s="21">
        <v>0</v>
      </c>
      <c r="D179" s="21">
        <v>0</v>
      </c>
      <c r="E179" s="20">
        <f>SUM(B179,C179,D179)</f>
        <v>0</v>
      </c>
      <c r="F179" s="20">
        <f t="shared" si="104"/>
        <v>0</v>
      </c>
      <c r="G179" s="21">
        <v>100</v>
      </c>
      <c r="H179" s="21">
        <v>0</v>
      </c>
      <c r="I179" s="45">
        <f>SUM(F179,G179,H179)</f>
        <v>100</v>
      </c>
    </row>
    <row r="180" spans="1:9" ht="12.75" customHeight="1" x14ac:dyDescent="0.2">
      <c r="A180" s="5" t="s">
        <v>116</v>
      </c>
      <c r="B180" s="20">
        <f>SUM(B181,B182,B183)</f>
        <v>16393.80453433</v>
      </c>
      <c r="C180" s="20">
        <f t="shared" ref="C180:I180" si="105">SUM(C181,C182,C183)</f>
        <v>1826.5146857499999</v>
      </c>
      <c r="D180" s="20">
        <f t="shared" si="105"/>
        <v>-99.582349499999992</v>
      </c>
      <c r="E180" s="20">
        <f t="shared" si="105"/>
        <v>18120.73687058</v>
      </c>
      <c r="F180" s="20">
        <f t="shared" si="105"/>
        <v>18120.73687058</v>
      </c>
      <c r="G180" s="20">
        <f t="shared" si="105"/>
        <v>2294.7663276499998</v>
      </c>
      <c r="H180" s="20">
        <f t="shared" si="105"/>
        <v>-169.60062442</v>
      </c>
      <c r="I180" s="45">
        <f t="shared" si="105"/>
        <v>20245.902573809999</v>
      </c>
    </row>
    <row r="181" spans="1:9" ht="12.75" customHeight="1" x14ac:dyDescent="0.2">
      <c r="A181" s="5" t="s">
        <v>156</v>
      </c>
      <c r="B181" s="20">
        <v>0</v>
      </c>
      <c r="C181" s="20">
        <v>0</v>
      </c>
      <c r="D181" s="20">
        <v>0</v>
      </c>
      <c r="E181" s="20">
        <f>SUM(B181,C181,D181)</f>
        <v>0</v>
      </c>
      <c r="F181" s="20">
        <f t="shared" ref="F181:F183" si="106">SUM(E181)</f>
        <v>0</v>
      </c>
      <c r="G181" s="20">
        <v>0</v>
      </c>
      <c r="H181" s="20">
        <v>0</v>
      </c>
      <c r="I181" s="45">
        <f>SUM(F181,G181,H181)</f>
        <v>0</v>
      </c>
    </row>
    <row r="182" spans="1:9" ht="12.75" customHeight="1" x14ac:dyDescent="0.2">
      <c r="A182" s="5" t="s">
        <v>117</v>
      </c>
      <c r="B182" s="20">
        <v>16393.80453433</v>
      </c>
      <c r="C182" s="20">
        <v>1826.5146857499999</v>
      </c>
      <c r="D182" s="20">
        <v>-99.582349499999992</v>
      </c>
      <c r="E182" s="20">
        <f t="shared" ref="E182:E183" si="107">SUM(B182,C182,D182)</f>
        <v>18120.73687058</v>
      </c>
      <c r="F182" s="20">
        <f t="shared" si="106"/>
        <v>18120.73687058</v>
      </c>
      <c r="G182" s="20">
        <v>2294.7663276499998</v>
      </c>
      <c r="H182" s="20">
        <v>-169.60062442</v>
      </c>
      <c r="I182" s="45">
        <f t="shared" ref="I182:I183" si="108">SUM(F182,G182,H182)</f>
        <v>20245.902573809999</v>
      </c>
    </row>
    <row r="183" spans="1:9" ht="12.75" customHeight="1" x14ac:dyDescent="0.2">
      <c r="A183" s="5" t="s">
        <v>118</v>
      </c>
      <c r="B183" s="20">
        <v>0</v>
      </c>
      <c r="C183" s="20">
        <v>0</v>
      </c>
      <c r="D183" s="20">
        <v>0</v>
      </c>
      <c r="E183" s="20">
        <f t="shared" si="107"/>
        <v>0</v>
      </c>
      <c r="F183" s="20">
        <f t="shared" si="106"/>
        <v>0</v>
      </c>
      <c r="G183" s="20">
        <v>0</v>
      </c>
      <c r="H183" s="20">
        <v>0</v>
      </c>
      <c r="I183" s="45">
        <f t="shared" si="108"/>
        <v>0</v>
      </c>
    </row>
    <row r="184" spans="1:9" ht="12.75" customHeight="1" x14ac:dyDescent="0.2">
      <c r="A184" s="5" t="s">
        <v>119</v>
      </c>
      <c r="B184" s="20">
        <f>SUM(B185,B188)</f>
        <v>11739.553463469998</v>
      </c>
      <c r="C184" s="20">
        <f t="shared" ref="C184:I184" si="109">SUM(C185,C188)</f>
        <v>-867.40033966999999</v>
      </c>
      <c r="D184" s="20">
        <f t="shared" si="109"/>
        <v>0</v>
      </c>
      <c r="E184" s="20">
        <f t="shared" si="109"/>
        <v>10872.153123799997</v>
      </c>
      <c r="F184" s="20">
        <f t="shared" si="109"/>
        <v>10872.153123799997</v>
      </c>
      <c r="G184" s="20">
        <f t="shared" si="109"/>
        <v>-606.63510399999996</v>
      </c>
      <c r="H184" s="20">
        <f t="shared" si="109"/>
        <v>0</v>
      </c>
      <c r="I184" s="45">
        <f t="shared" si="109"/>
        <v>10265.518019799998</v>
      </c>
    </row>
    <row r="185" spans="1:9" ht="12.75" customHeight="1" x14ac:dyDescent="0.2">
      <c r="A185" s="5" t="s">
        <v>117</v>
      </c>
      <c r="B185" s="20">
        <f t="shared" ref="B185:I185" si="110">SUM(B186,B187)</f>
        <v>4590.2891531200003</v>
      </c>
      <c r="C185" s="20">
        <f t="shared" si="110"/>
        <v>-282.57648147000003</v>
      </c>
      <c r="D185" s="20">
        <f t="shared" si="110"/>
        <v>0</v>
      </c>
      <c r="E185" s="20">
        <f t="shared" si="110"/>
        <v>4307.7126716499997</v>
      </c>
      <c r="F185" s="20">
        <f t="shared" si="110"/>
        <v>4307.7126716499997</v>
      </c>
      <c r="G185" s="20">
        <f t="shared" si="110"/>
        <v>-751.8299988199999</v>
      </c>
      <c r="H185" s="20">
        <f t="shared" si="110"/>
        <v>0</v>
      </c>
      <c r="I185" s="45">
        <f t="shared" si="110"/>
        <v>3555.88267283</v>
      </c>
    </row>
    <row r="186" spans="1:9" ht="12.75" customHeight="1" x14ac:dyDescent="0.2">
      <c r="A186" s="6" t="s">
        <v>120</v>
      </c>
      <c r="B186" s="20">
        <v>4576.74254853</v>
      </c>
      <c r="C186" s="20">
        <v>-280.62626825000001</v>
      </c>
      <c r="D186" s="20">
        <v>0</v>
      </c>
      <c r="E186" s="20">
        <f>SUM(B186,C186,D186)</f>
        <v>4296.11628028</v>
      </c>
      <c r="F186" s="20">
        <f t="shared" ref="F186:F187" si="111">SUM(E186)</f>
        <v>4296.11628028</v>
      </c>
      <c r="G186" s="20">
        <v>-753.15685054999994</v>
      </c>
      <c r="H186" s="20">
        <v>0</v>
      </c>
      <c r="I186" s="45">
        <f>SUM(F186,G186,H186)</f>
        <v>3542.95942973</v>
      </c>
    </row>
    <row r="187" spans="1:9" ht="12.75" customHeight="1" x14ac:dyDescent="0.2">
      <c r="A187" s="6" t="s">
        <v>121</v>
      </c>
      <c r="B187" s="20">
        <v>13.546604589999999</v>
      </c>
      <c r="C187" s="20">
        <v>-1.95021322</v>
      </c>
      <c r="D187" s="20">
        <v>0</v>
      </c>
      <c r="E187" s="20">
        <f>SUM(B187,C187,D187)</f>
        <v>11.596391369999999</v>
      </c>
      <c r="F187" s="20">
        <f t="shared" si="111"/>
        <v>11.596391369999999</v>
      </c>
      <c r="G187" s="20">
        <v>1.32685173</v>
      </c>
      <c r="H187" s="20">
        <v>0</v>
      </c>
      <c r="I187" s="45">
        <f>SUM(F187,G187,H187)</f>
        <v>12.923243099999999</v>
      </c>
    </row>
    <row r="188" spans="1:9" ht="12.75" customHeight="1" x14ac:dyDescent="0.2">
      <c r="A188" s="5" t="s">
        <v>118</v>
      </c>
      <c r="B188" s="20">
        <f t="shared" ref="B188:I188" si="112">SUM(B189,B190)</f>
        <v>7149.2643103499968</v>
      </c>
      <c r="C188" s="20">
        <f t="shared" si="112"/>
        <v>-584.82385820000002</v>
      </c>
      <c r="D188" s="20">
        <f t="shared" si="112"/>
        <v>0</v>
      </c>
      <c r="E188" s="20">
        <f t="shared" si="112"/>
        <v>6564.4404521499973</v>
      </c>
      <c r="F188" s="20">
        <f t="shared" si="112"/>
        <v>6564.4404521499973</v>
      </c>
      <c r="G188" s="20">
        <f t="shared" si="112"/>
        <v>145.19489482</v>
      </c>
      <c r="H188" s="20">
        <f t="shared" si="112"/>
        <v>0</v>
      </c>
      <c r="I188" s="45">
        <f t="shared" si="112"/>
        <v>6709.635346969997</v>
      </c>
    </row>
    <row r="189" spans="1:9" ht="12.75" customHeight="1" x14ac:dyDescent="0.2">
      <c r="A189" s="6" t="s">
        <v>120</v>
      </c>
      <c r="B189" s="20">
        <v>7032.3659470399971</v>
      </c>
      <c r="C189" s="20">
        <v>-666.92549488999998</v>
      </c>
      <c r="D189" s="20">
        <v>0</v>
      </c>
      <c r="E189" s="20">
        <f>SUM(B189,C189,D189)</f>
        <v>6365.4404521499973</v>
      </c>
      <c r="F189" s="20">
        <f t="shared" ref="F189:F190" si="113">SUM(E189)</f>
        <v>6365.4404521499973</v>
      </c>
      <c r="G189" s="20">
        <v>114.19489482</v>
      </c>
      <c r="H189" s="20">
        <v>0</v>
      </c>
      <c r="I189" s="45">
        <f>SUM(F189,G189,H189)</f>
        <v>6479.635346969997</v>
      </c>
    </row>
    <row r="190" spans="1:9" ht="12.75" customHeight="1" x14ac:dyDescent="0.2">
      <c r="A190" s="6" t="s">
        <v>121</v>
      </c>
      <c r="B190" s="20">
        <v>116.89836330999997</v>
      </c>
      <c r="C190" s="20">
        <v>82.101636690000007</v>
      </c>
      <c r="D190" s="20">
        <v>0</v>
      </c>
      <c r="E190" s="20">
        <f>SUM(B190,C190,D190)</f>
        <v>198.99999999999997</v>
      </c>
      <c r="F190" s="20">
        <f t="shared" si="113"/>
        <v>198.99999999999997</v>
      </c>
      <c r="G190" s="20">
        <v>31</v>
      </c>
      <c r="H190" s="20">
        <v>0</v>
      </c>
      <c r="I190" s="45">
        <f>SUM(F190,G190,H190)</f>
        <v>229.99999999999997</v>
      </c>
    </row>
    <row r="191" spans="1:9" ht="12.75" customHeight="1" x14ac:dyDescent="0.2">
      <c r="A191" s="5" t="s">
        <v>122</v>
      </c>
      <c r="B191" s="20">
        <f>SUM(B192,B195)</f>
        <v>3769.3515414899994</v>
      </c>
      <c r="C191" s="20">
        <f t="shared" ref="C191:I191" si="114">SUM(C192,C195)</f>
        <v>6.5204240200000001</v>
      </c>
      <c r="D191" s="20">
        <f t="shared" si="114"/>
        <v>-6.5768510000000002E-2</v>
      </c>
      <c r="E191" s="20">
        <f t="shared" si="114"/>
        <v>3775.8061969999994</v>
      </c>
      <c r="F191" s="20">
        <f t="shared" si="114"/>
        <v>3775.8061969999994</v>
      </c>
      <c r="G191" s="20">
        <f t="shared" si="114"/>
        <v>7.3138977900000057</v>
      </c>
      <c r="H191" s="20">
        <f t="shared" si="114"/>
        <v>-3.1991390000000001E-2</v>
      </c>
      <c r="I191" s="45">
        <f t="shared" si="114"/>
        <v>3783.0881033999995</v>
      </c>
    </row>
    <row r="192" spans="1:9" ht="12.75" customHeight="1" x14ac:dyDescent="0.2">
      <c r="A192" s="5" t="s">
        <v>117</v>
      </c>
      <c r="B192" s="20">
        <f>SUM(B193,B194)</f>
        <v>2086.9668700299999</v>
      </c>
      <c r="C192" s="20">
        <f t="shared" ref="C192:I192" si="115">SUM(C193,C194)</f>
        <v>2.6355429000000004</v>
      </c>
      <c r="D192" s="20">
        <f t="shared" si="115"/>
        <v>-6.5768510000000002E-2</v>
      </c>
      <c r="E192" s="20">
        <f t="shared" si="115"/>
        <v>2089.5366444199999</v>
      </c>
      <c r="F192" s="20">
        <f t="shared" si="115"/>
        <v>2089.5366444199999</v>
      </c>
      <c r="G192" s="20">
        <f t="shared" si="115"/>
        <v>-33.156178709999999</v>
      </c>
      <c r="H192" s="20">
        <f t="shared" si="115"/>
        <v>-3.1991390000000001E-2</v>
      </c>
      <c r="I192" s="45">
        <f t="shared" si="115"/>
        <v>2056.3484743199997</v>
      </c>
    </row>
    <row r="193" spans="1:9" ht="12.75" customHeight="1" x14ac:dyDescent="0.2">
      <c r="A193" s="6" t="s">
        <v>123</v>
      </c>
      <c r="B193" s="20">
        <v>2081.4535312999997</v>
      </c>
      <c r="C193" s="20">
        <v>2.6355429000000004</v>
      </c>
      <c r="D193" s="20">
        <v>0</v>
      </c>
      <c r="E193" s="20">
        <f>SUM(B193,C193,D193)</f>
        <v>2084.0890741999997</v>
      </c>
      <c r="F193" s="20">
        <f t="shared" ref="F193:F194" si="116">SUM(E193)</f>
        <v>2084.0890741999997</v>
      </c>
      <c r="G193" s="20">
        <v>-32.023478709999999</v>
      </c>
      <c r="H193" s="20">
        <v>0</v>
      </c>
      <c r="I193" s="45">
        <f>SUM(F193,G193,H193)</f>
        <v>2052.0655954899999</v>
      </c>
    </row>
    <row r="194" spans="1:9" ht="12.75" customHeight="1" x14ac:dyDescent="0.2">
      <c r="A194" s="6" t="s">
        <v>124</v>
      </c>
      <c r="B194" s="20">
        <v>5.5133387300000001</v>
      </c>
      <c r="C194" s="20">
        <v>0</v>
      </c>
      <c r="D194" s="20">
        <v>-6.5768510000000002E-2</v>
      </c>
      <c r="E194" s="20">
        <f>SUM(B194,C194,D194)</f>
        <v>5.4475702200000002</v>
      </c>
      <c r="F194" s="20">
        <f t="shared" si="116"/>
        <v>5.4475702200000002</v>
      </c>
      <c r="G194" s="20">
        <v>-1.1327</v>
      </c>
      <c r="H194" s="20">
        <v>-3.1991390000000001E-2</v>
      </c>
      <c r="I194" s="45">
        <f>SUM(F194,G194,H194)</f>
        <v>4.2828788300000005</v>
      </c>
    </row>
    <row r="195" spans="1:9" ht="12.75" customHeight="1" x14ac:dyDescent="0.2">
      <c r="A195" s="5" t="s">
        <v>118</v>
      </c>
      <c r="B195" s="20">
        <f>SUM(B196,B197,B198,B199)</f>
        <v>1682.3846714599997</v>
      </c>
      <c r="C195" s="20">
        <f t="shared" ref="C195:I195" si="117">SUM(C196,C197,C198,C199)</f>
        <v>3.8848811200000002</v>
      </c>
      <c r="D195" s="20">
        <f t="shared" si="117"/>
        <v>0</v>
      </c>
      <c r="E195" s="20">
        <f t="shared" si="117"/>
        <v>1686.2695525799995</v>
      </c>
      <c r="F195" s="20">
        <f t="shared" si="117"/>
        <v>1686.2695525799995</v>
      </c>
      <c r="G195" s="20">
        <f t="shared" si="117"/>
        <v>40.470076500000005</v>
      </c>
      <c r="H195" s="20">
        <f t="shared" si="117"/>
        <v>0</v>
      </c>
      <c r="I195" s="45">
        <f t="shared" si="117"/>
        <v>1726.7396290799995</v>
      </c>
    </row>
    <row r="196" spans="1:9" ht="12.75" customHeight="1" x14ac:dyDescent="0.2">
      <c r="A196" s="6" t="s">
        <v>125</v>
      </c>
      <c r="B196" s="20">
        <v>1569.1051569599997</v>
      </c>
      <c r="C196" s="20">
        <v>2.9768297800000001</v>
      </c>
      <c r="D196" s="20">
        <v>0</v>
      </c>
      <c r="E196" s="20">
        <f>SUM(B196,C196,D196)</f>
        <v>1572.0819867399996</v>
      </c>
      <c r="F196" s="20">
        <f t="shared" ref="F196:F199" si="118">SUM(E196)</f>
        <v>1572.0819867399996</v>
      </c>
      <c r="G196" s="20">
        <v>3.66045357</v>
      </c>
      <c r="H196" s="20">
        <v>0</v>
      </c>
      <c r="I196" s="45">
        <f>SUM(F196,G196,H196)</f>
        <v>1575.7424403099997</v>
      </c>
    </row>
    <row r="197" spans="1:9" ht="12.75" customHeight="1" x14ac:dyDescent="0.2">
      <c r="A197" s="6" t="s">
        <v>126</v>
      </c>
      <c r="B197" s="20">
        <v>0</v>
      </c>
      <c r="C197" s="20">
        <v>0</v>
      </c>
      <c r="D197" s="20">
        <v>0</v>
      </c>
      <c r="E197" s="20">
        <f t="shared" ref="E197:E199" si="119">SUM(B197,C197,D197)</f>
        <v>0</v>
      </c>
      <c r="F197" s="20">
        <f t="shared" si="118"/>
        <v>0</v>
      </c>
      <c r="G197" s="20">
        <v>0</v>
      </c>
      <c r="H197" s="20">
        <v>0</v>
      </c>
      <c r="I197" s="45">
        <f t="shared" ref="I197:I199" si="120">SUM(F197,G197,H197)</f>
        <v>0</v>
      </c>
    </row>
    <row r="198" spans="1:9" ht="12.75" customHeight="1" x14ac:dyDescent="0.2">
      <c r="A198" s="6" t="s">
        <v>127</v>
      </c>
      <c r="B198" s="20">
        <v>46.856276379999997</v>
      </c>
      <c r="C198" s="20">
        <v>0.46841901000000002</v>
      </c>
      <c r="D198" s="20">
        <v>0</v>
      </c>
      <c r="E198" s="20">
        <f t="shared" si="119"/>
        <v>47.324695389999995</v>
      </c>
      <c r="F198" s="20">
        <f t="shared" si="118"/>
        <v>47.324695389999995</v>
      </c>
      <c r="G198" s="20">
        <v>36.233542640000003</v>
      </c>
      <c r="H198" s="20">
        <v>0</v>
      </c>
      <c r="I198" s="45">
        <f t="shared" si="120"/>
        <v>83.558238029999998</v>
      </c>
    </row>
    <row r="199" spans="1:9" ht="12.75" customHeight="1" x14ac:dyDescent="0.2">
      <c r="A199" s="6" t="s">
        <v>123</v>
      </c>
      <c r="B199" s="20">
        <v>66.423238119999979</v>
      </c>
      <c r="C199" s="20">
        <v>0.43963233000000002</v>
      </c>
      <c r="D199" s="20">
        <v>0</v>
      </c>
      <c r="E199" s="20">
        <f t="shared" si="119"/>
        <v>66.862870449999974</v>
      </c>
      <c r="F199" s="20">
        <f t="shared" si="118"/>
        <v>66.862870449999974</v>
      </c>
      <c r="G199" s="20">
        <v>0.57608029000000005</v>
      </c>
      <c r="H199" s="20">
        <v>0</v>
      </c>
      <c r="I199" s="45">
        <f t="shared" si="120"/>
        <v>67.438950739999967</v>
      </c>
    </row>
    <row r="200" spans="1:9" ht="13.15" customHeight="1" x14ac:dyDescent="0.2">
      <c r="A200" s="5" t="s">
        <v>128</v>
      </c>
      <c r="B200" s="43">
        <f>SUM(B201,B202,B203,B210)</f>
        <v>46885.794263380005</v>
      </c>
      <c r="C200" s="43">
        <f t="shared" ref="C200:I200" si="121">SUM(C201,C202,C203,C210)</f>
        <v>3010.2554488599999</v>
      </c>
      <c r="D200" s="43">
        <f t="shared" si="121"/>
        <v>0</v>
      </c>
      <c r="E200" s="43">
        <f t="shared" si="121"/>
        <v>49896.049712240005</v>
      </c>
      <c r="F200" s="43">
        <f t="shared" si="121"/>
        <v>49896.049712240005</v>
      </c>
      <c r="G200" s="43">
        <f t="shared" si="121"/>
        <v>1318.2100883599999</v>
      </c>
      <c r="H200" s="43">
        <f t="shared" si="121"/>
        <v>0</v>
      </c>
      <c r="I200" s="44">
        <f t="shared" si="121"/>
        <v>51214.259800600004</v>
      </c>
    </row>
    <row r="201" spans="1:9" ht="12.75" customHeight="1" x14ac:dyDescent="0.2">
      <c r="A201" s="6" t="s">
        <v>129</v>
      </c>
      <c r="B201" s="20">
        <v>15.756701880000028</v>
      </c>
      <c r="C201" s="20">
        <v>0.63789224999999994</v>
      </c>
      <c r="D201" s="20">
        <v>0</v>
      </c>
      <c r="E201" s="20">
        <f>SUM(B201,C201,D201)</f>
        <v>16.394594130000026</v>
      </c>
      <c r="F201" s="20">
        <f t="shared" ref="F201:F202" si="122">SUM(E201)</f>
        <v>16.394594130000026</v>
      </c>
      <c r="G201" s="20">
        <v>-0.32725949999999998</v>
      </c>
      <c r="H201" s="20">
        <v>0</v>
      </c>
      <c r="I201" s="45">
        <f>SUM(F201,G201,H201)</f>
        <v>16.067334630000026</v>
      </c>
    </row>
    <row r="202" spans="1:9" ht="12.75" customHeight="1" x14ac:dyDescent="0.2">
      <c r="A202" s="6" t="s">
        <v>130</v>
      </c>
      <c r="B202" s="20">
        <v>0</v>
      </c>
      <c r="C202" s="20">
        <v>0</v>
      </c>
      <c r="D202" s="20">
        <v>0</v>
      </c>
      <c r="E202" s="20">
        <f>SUM(B202,C202,D202)</f>
        <v>0</v>
      </c>
      <c r="F202" s="20">
        <f t="shared" si="122"/>
        <v>0</v>
      </c>
      <c r="G202" s="20">
        <v>0</v>
      </c>
      <c r="H202" s="20">
        <v>0</v>
      </c>
      <c r="I202" s="45">
        <f>SUM(F202,G202,H202)</f>
        <v>0</v>
      </c>
    </row>
    <row r="203" spans="1:9" ht="12.75" customHeight="1" x14ac:dyDescent="0.2">
      <c r="A203" s="5" t="s">
        <v>131</v>
      </c>
      <c r="B203" s="20">
        <f>SUM(B204,B207)</f>
        <v>46870.037561500008</v>
      </c>
      <c r="C203" s="20">
        <f t="shared" ref="C203:I203" si="123">SUM(C204,C207)</f>
        <v>3009.6175566100001</v>
      </c>
      <c r="D203" s="20">
        <f t="shared" si="123"/>
        <v>0</v>
      </c>
      <c r="E203" s="20">
        <f t="shared" si="123"/>
        <v>49879.655118110008</v>
      </c>
      <c r="F203" s="20">
        <f t="shared" si="123"/>
        <v>49879.655118110008</v>
      </c>
      <c r="G203" s="20">
        <f t="shared" si="123"/>
        <v>1318.53734786</v>
      </c>
      <c r="H203" s="20">
        <f t="shared" si="123"/>
        <v>0</v>
      </c>
      <c r="I203" s="45">
        <f t="shared" si="123"/>
        <v>51198.192465970002</v>
      </c>
    </row>
    <row r="204" spans="1:9" ht="12.75" customHeight="1" x14ac:dyDescent="0.2">
      <c r="A204" s="9" t="s">
        <v>132</v>
      </c>
      <c r="B204" s="20">
        <f>SUM(B205,B206)</f>
        <v>31912.205669180006</v>
      </c>
      <c r="C204" s="20">
        <f t="shared" ref="C204:I204" si="124">SUM(C205,C206)</f>
        <v>1680.80680381</v>
      </c>
      <c r="D204" s="20">
        <f t="shared" si="124"/>
        <v>0</v>
      </c>
      <c r="E204" s="20">
        <f t="shared" si="124"/>
        <v>33593.012472990005</v>
      </c>
      <c r="F204" s="20">
        <f t="shared" si="124"/>
        <v>33593.012472990005</v>
      </c>
      <c r="G204" s="20">
        <f t="shared" si="124"/>
        <v>970.75048491999996</v>
      </c>
      <c r="H204" s="20">
        <f t="shared" si="124"/>
        <v>0</v>
      </c>
      <c r="I204" s="45">
        <f t="shared" si="124"/>
        <v>34563.762957910003</v>
      </c>
    </row>
    <row r="205" spans="1:9" ht="12.75" customHeight="1" x14ac:dyDescent="0.2">
      <c r="A205" s="9" t="s">
        <v>133</v>
      </c>
      <c r="B205" s="20">
        <v>3666.4723309599976</v>
      </c>
      <c r="C205" s="20">
        <v>1058.71729688</v>
      </c>
      <c r="D205" s="20">
        <v>0</v>
      </c>
      <c r="E205" s="20">
        <f>SUM(B205,C205,D205)</f>
        <v>4725.1896278399981</v>
      </c>
      <c r="F205" s="20">
        <f t="shared" ref="F205:F206" si="125">SUM(E205)</f>
        <v>4725.1896278399981</v>
      </c>
      <c r="G205" s="20">
        <v>-246.80244492</v>
      </c>
      <c r="H205" s="20">
        <v>0</v>
      </c>
      <c r="I205" s="45">
        <f>SUM(F205,G205,H205)</f>
        <v>4478.3871829199979</v>
      </c>
    </row>
    <row r="206" spans="1:9" ht="12.75" customHeight="1" x14ac:dyDescent="0.2">
      <c r="A206" s="9" t="s">
        <v>134</v>
      </c>
      <c r="B206" s="20">
        <v>28245.733338220009</v>
      </c>
      <c r="C206" s="20">
        <v>622.08950692999997</v>
      </c>
      <c r="D206" s="20">
        <v>0</v>
      </c>
      <c r="E206" s="20">
        <f>SUM(B206,C206,D206)</f>
        <v>28867.822845150007</v>
      </c>
      <c r="F206" s="20">
        <f t="shared" si="125"/>
        <v>28867.822845150007</v>
      </c>
      <c r="G206" s="20">
        <v>1217.5529298399999</v>
      </c>
      <c r="H206" s="20">
        <v>0</v>
      </c>
      <c r="I206" s="45">
        <f>SUM(F206,G206,H206)</f>
        <v>30085.375774990007</v>
      </c>
    </row>
    <row r="207" spans="1:9" ht="12.75" customHeight="1" x14ac:dyDescent="0.2">
      <c r="A207" s="6" t="s">
        <v>135</v>
      </c>
      <c r="B207" s="20">
        <f>SUM(B208,B209)</f>
        <v>14957.831892320002</v>
      </c>
      <c r="C207" s="20">
        <f t="shared" ref="C207:I207" si="126">SUM(C208,C209)</f>
        <v>1328.8107528</v>
      </c>
      <c r="D207" s="20">
        <f t="shared" si="126"/>
        <v>0</v>
      </c>
      <c r="E207" s="20">
        <f t="shared" si="126"/>
        <v>16286.642645120002</v>
      </c>
      <c r="F207" s="20">
        <f t="shared" si="126"/>
        <v>16286.642645120002</v>
      </c>
      <c r="G207" s="20">
        <f t="shared" si="126"/>
        <v>347.78686293999999</v>
      </c>
      <c r="H207" s="20">
        <f t="shared" si="126"/>
        <v>0</v>
      </c>
      <c r="I207" s="45">
        <f t="shared" si="126"/>
        <v>16634.429508060002</v>
      </c>
    </row>
    <row r="208" spans="1:9" ht="12.75" customHeight="1" x14ac:dyDescent="0.2">
      <c r="A208" s="6" t="s">
        <v>133</v>
      </c>
      <c r="B208" s="20">
        <v>935.15932113999963</v>
      </c>
      <c r="C208" s="20">
        <v>89.410106310000003</v>
      </c>
      <c r="D208" s="20">
        <v>0</v>
      </c>
      <c r="E208" s="20">
        <f>SUM(B208,C208,D208)</f>
        <v>1024.5694274499997</v>
      </c>
      <c r="F208" s="20">
        <f t="shared" ref="F208:F210" si="127">SUM(E208)</f>
        <v>1024.5694274499997</v>
      </c>
      <c r="G208" s="20">
        <v>-138.66969526</v>
      </c>
      <c r="H208" s="20">
        <v>0</v>
      </c>
      <c r="I208" s="45">
        <f>SUM(F208,G208,H208)</f>
        <v>885.89973218999967</v>
      </c>
    </row>
    <row r="209" spans="1:9" ht="12.75" customHeight="1" x14ac:dyDescent="0.2">
      <c r="A209" s="6" t="s">
        <v>134</v>
      </c>
      <c r="B209" s="20">
        <v>14022.672571180003</v>
      </c>
      <c r="C209" s="20">
        <v>1239.4006464900001</v>
      </c>
      <c r="D209" s="20">
        <v>0</v>
      </c>
      <c r="E209" s="20">
        <f>SUM(B209,C209,D209)</f>
        <v>15262.073217670002</v>
      </c>
      <c r="F209" s="20">
        <f t="shared" si="127"/>
        <v>15262.073217670002</v>
      </c>
      <c r="G209" s="20">
        <v>486.45655820000002</v>
      </c>
      <c r="H209" s="20">
        <v>0</v>
      </c>
      <c r="I209" s="45">
        <f>SUM(F209,G209,H209)</f>
        <v>15748.529775870002</v>
      </c>
    </row>
    <row r="210" spans="1:9" ht="12.75" customHeight="1" x14ac:dyDescent="0.2">
      <c r="A210" s="5" t="s">
        <v>136</v>
      </c>
      <c r="B210" s="20">
        <v>0</v>
      </c>
      <c r="C210" s="20">
        <v>0</v>
      </c>
      <c r="D210" s="20">
        <v>0</v>
      </c>
      <c r="E210" s="20">
        <f>SUM(B210,C210,D210)</f>
        <v>0</v>
      </c>
      <c r="F210" s="20">
        <f t="shared" si="127"/>
        <v>0</v>
      </c>
      <c r="G210" s="20">
        <v>0</v>
      </c>
      <c r="H210" s="20">
        <v>0</v>
      </c>
      <c r="I210" s="45">
        <f>SUM(F210,G210,H210)</f>
        <v>0</v>
      </c>
    </row>
    <row r="211" spans="1:9" ht="13.15" customHeight="1" x14ac:dyDescent="0.2">
      <c r="A211" s="5" t="s">
        <v>137</v>
      </c>
      <c r="B211" s="43">
        <f>SUM(B212,B217,B222,B228)</f>
        <v>4049.2819499300008</v>
      </c>
      <c r="C211" s="43">
        <f t="shared" ref="C211:I211" si="128">SUM(C212,C217,C222,C228)</f>
        <v>119.07985644</v>
      </c>
      <c r="D211" s="43">
        <f t="shared" si="128"/>
        <v>-7.3174366800000001</v>
      </c>
      <c r="E211" s="43">
        <f t="shared" si="128"/>
        <v>4161.0443696900002</v>
      </c>
      <c r="F211" s="43">
        <f t="shared" si="128"/>
        <v>4161.0443696900002</v>
      </c>
      <c r="G211" s="43">
        <f t="shared" si="128"/>
        <v>-50.981839009999995</v>
      </c>
      <c r="H211" s="43">
        <f t="shared" si="128"/>
        <v>-0.16186549</v>
      </c>
      <c r="I211" s="44">
        <f t="shared" si="128"/>
        <v>4109.9006651900008</v>
      </c>
    </row>
    <row r="212" spans="1:9" ht="12.75" customHeight="1" x14ac:dyDescent="0.2">
      <c r="A212" s="5" t="s">
        <v>138</v>
      </c>
      <c r="B212" s="20">
        <f>SUM(B213,B214)</f>
        <v>0.27912207</v>
      </c>
      <c r="C212" s="20">
        <f t="shared" ref="C212:I212" si="129">SUM(C213,C214)</f>
        <v>8.4601679999999999E-2</v>
      </c>
      <c r="D212" s="20">
        <f t="shared" si="129"/>
        <v>0</v>
      </c>
      <c r="E212" s="20">
        <f t="shared" si="129"/>
        <v>0.36372375000000001</v>
      </c>
      <c r="F212" s="20">
        <f t="shared" si="129"/>
        <v>0.36372375000000001</v>
      </c>
      <c r="G212" s="20">
        <f t="shared" si="129"/>
        <v>-2.872212E-2</v>
      </c>
      <c r="H212" s="20">
        <f t="shared" si="129"/>
        <v>0</v>
      </c>
      <c r="I212" s="45">
        <f t="shared" si="129"/>
        <v>0.33500162999999999</v>
      </c>
    </row>
    <row r="213" spans="1:9" ht="12.75" customHeight="1" x14ac:dyDescent="0.2">
      <c r="A213" s="6" t="s">
        <v>117</v>
      </c>
      <c r="B213" s="20">
        <v>0</v>
      </c>
      <c r="C213" s="20">
        <v>0</v>
      </c>
      <c r="D213" s="20">
        <v>0</v>
      </c>
      <c r="E213" s="20">
        <f>SUM(B213,C213,D213)</f>
        <v>0</v>
      </c>
      <c r="F213" s="20">
        <f>SUM(E213)</f>
        <v>0</v>
      </c>
      <c r="G213" s="20">
        <v>0</v>
      </c>
      <c r="H213" s="20">
        <v>0</v>
      </c>
      <c r="I213" s="45">
        <f>SUM(F213,G213,H213)</f>
        <v>0</v>
      </c>
    </row>
    <row r="214" spans="1:9" ht="12.75" customHeight="1" x14ac:dyDescent="0.2">
      <c r="A214" s="6" t="s">
        <v>118</v>
      </c>
      <c r="B214" s="20">
        <f>SUM(B215)</f>
        <v>0.27912207</v>
      </c>
      <c r="C214" s="20">
        <f t="shared" ref="C214:D214" si="130">SUM(C215)</f>
        <v>8.4601679999999999E-2</v>
      </c>
      <c r="D214" s="20">
        <f t="shared" si="130"/>
        <v>0</v>
      </c>
      <c r="E214" s="20">
        <f>SUM(B214,C214,D214)</f>
        <v>0.36372375000000001</v>
      </c>
      <c r="F214" s="20">
        <f>SUM(F215)</f>
        <v>0.36372375000000001</v>
      </c>
      <c r="G214" s="20">
        <f t="shared" ref="G214:H214" si="131">SUM(G215)</f>
        <v>-2.872212E-2</v>
      </c>
      <c r="H214" s="20">
        <f t="shared" si="131"/>
        <v>0</v>
      </c>
      <c r="I214" s="45">
        <f>SUM(F214,G214,H214)</f>
        <v>0.33500162999999999</v>
      </c>
    </row>
    <row r="215" spans="1:9" ht="12.75" customHeight="1" x14ac:dyDescent="0.2">
      <c r="A215" s="5" t="s">
        <v>139</v>
      </c>
      <c r="B215" s="21">
        <v>0.27912207</v>
      </c>
      <c r="C215" s="21">
        <v>8.4601679999999999E-2</v>
      </c>
      <c r="D215" s="21">
        <v>0</v>
      </c>
      <c r="E215" s="20">
        <f>SUM(B215,C215,D215)</f>
        <v>0.36372375000000001</v>
      </c>
      <c r="F215" s="20">
        <f>SUM(E215)</f>
        <v>0.36372375000000001</v>
      </c>
      <c r="G215" s="21">
        <v>-2.872212E-2</v>
      </c>
      <c r="H215" s="21">
        <v>0</v>
      </c>
      <c r="I215" s="45">
        <f>SUM(F215,G215,H215)</f>
        <v>0.33500162999999999</v>
      </c>
    </row>
    <row r="216" spans="1:9" ht="12.75" customHeight="1" x14ac:dyDescent="0.2">
      <c r="A216" s="6" t="s">
        <v>164</v>
      </c>
      <c r="B216" s="21"/>
      <c r="C216" s="21"/>
      <c r="D216" s="21"/>
      <c r="E216" s="20"/>
      <c r="F216" s="21"/>
      <c r="G216" s="21"/>
      <c r="H216" s="21"/>
      <c r="I216" s="45"/>
    </row>
    <row r="217" spans="1:9" ht="12.95" customHeight="1" x14ac:dyDescent="0.2">
      <c r="A217" s="5" t="s">
        <v>140</v>
      </c>
      <c r="B217" s="20">
        <f>SUM(B218,B220)</f>
        <v>864.71136277000016</v>
      </c>
      <c r="C217" s="20">
        <f t="shared" ref="C217:I217" si="132">SUM(C218,C220)</f>
        <v>-2.5295338799999998</v>
      </c>
      <c r="D217" s="20">
        <f t="shared" si="132"/>
        <v>-7.3174366800000001</v>
      </c>
      <c r="E217" s="20">
        <f t="shared" si="132"/>
        <v>854.86439221000012</v>
      </c>
      <c r="F217" s="20">
        <f t="shared" si="132"/>
        <v>854.86439221000012</v>
      </c>
      <c r="G217" s="20">
        <f t="shared" si="132"/>
        <v>1.83224414</v>
      </c>
      <c r="H217" s="20">
        <f t="shared" si="132"/>
        <v>-0.16186549</v>
      </c>
      <c r="I217" s="45">
        <f t="shared" si="132"/>
        <v>856.53477086000021</v>
      </c>
    </row>
    <row r="218" spans="1:9" ht="12.95" customHeight="1" x14ac:dyDescent="0.2">
      <c r="A218" s="6" t="s">
        <v>117</v>
      </c>
      <c r="B218" s="20">
        <f>SUM(B219)</f>
        <v>764.39584579000007</v>
      </c>
      <c r="C218" s="20">
        <f t="shared" ref="C218:I218" si="133">SUM(C219)</f>
        <v>0</v>
      </c>
      <c r="D218" s="20">
        <f t="shared" si="133"/>
        <v>-7.3174366800000001</v>
      </c>
      <c r="E218" s="20">
        <f t="shared" si="133"/>
        <v>757.07840911000005</v>
      </c>
      <c r="F218" s="20">
        <f>SUM(F219)</f>
        <v>757.07840911000005</v>
      </c>
      <c r="G218" s="20">
        <f t="shared" si="133"/>
        <v>0</v>
      </c>
      <c r="H218" s="20">
        <f t="shared" si="133"/>
        <v>-0.16186549</v>
      </c>
      <c r="I218" s="45">
        <f t="shared" si="133"/>
        <v>756.91654362000008</v>
      </c>
    </row>
    <row r="219" spans="1:9" ht="12.95" customHeight="1" x14ac:dyDescent="0.2">
      <c r="A219" s="5" t="s">
        <v>157</v>
      </c>
      <c r="B219" s="20">
        <v>764.39584579000007</v>
      </c>
      <c r="C219" s="20">
        <v>0</v>
      </c>
      <c r="D219" s="20">
        <v>-7.3174366800000001</v>
      </c>
      <c r="E219" s="20">
        <f>SUM(B219,C219,D219)</f>
        <v>757.07840911000005</v>
      </c>
      <c r="F219" s="20">
        <f>SUM(E219)</f>
        <v>757.07840911000005</v>
      </c>
      <c r="G219" s="20">
        <v>0</v>
      </c>
      <c r="H219" s="20">
        <v>-0.16186549</v>
      </c>
      <c r="I219" s="45">
        <f>SUM(F219,G219,H219)</f>
        <v>756.91654362000008</v>
      </c>
    </row>
    <row r="220" spans="1:9" ht="12.95" customHeight="1" x14ac:dyDescent="0.2">
      <c r="A220" s="6" t="s">
        <v>118</v>
      </c>
      <c r="B220" s="20">
        <f>SUM(B221)</f>
        <v>100.31551698000007</v>
      </c>
      <c r="C220" s="20">
        <f t="shared" ref="C220:I220" si="134">SUM(C221)</f>
        <v>-2.5295338799999998</v>
      </c>
      <c r="D220" s="20">
        <f t="shared" si="134"/>
        <v>0</v>
      </c>
      <c r="E220" s="20">
        <f t="shared" si="134"/>
        <v>97.785983100000067</v>
      </c>
      <c r="F220" s="20">
        <f>SUM(F221)</f>
        <v>97.785983100000067</v>
      </c>
      <c r="G220" s="20">
        <f t="shared" si="134"/>
        <v>1.83224414</v>
      </c>
      <c r="H220" s="20">
        <f t="shared" si="134"/>
        <v>0</v>
      </c>
      <c r="I220" s="45">
        <f t="shared" si="134"/>
        <v>99.618227240000067</v>
      </c>
    </row>
    <row r="221" spans="1:9" ht="12.95" customHeight="1" x14ac:dyDescent="0.2">
      <c r="A221" s="5" t="s">
        <v>139</v>
      </c>
      <c r="B221" s="20">
        <v>100.31551698000007</v>
      </c>
      <c r="C221" s="20">
        <v>-2.5295338799999998</v>
      </c>
      <c r="D221" s="20">
        <v>0</v>
      </c>
      <c r="E221" s="20">
        <f>SUM(B221,C221,D221)</f>
        <v>97.785983100000067</v>
      </c>
      <c r="F221" s="20">
        <f>SUM(E221)</f>
        <v>97.785983100000067</v>
      </c>
      <c r="G221" s="20">
        <v>1.83224414</v>
      </c>
      <c r="H221" s="20">
        <v>0</v>
      </c>
      <c r="I221" s="45">
        <f>SUM(F221,G221,H221)</f>
        <v>99.618227240000067</v>
      </c>
    </row>
    <row r="222" spans="1:9" ht="12.95" customHeight="1" x14ac:dyDescent="0.2">
      <c r="A222" s="5" t="s">
        <v>141</v>
      </c>
      <c r="B222" s="20">
        <f t="shared" ref="B222:I222" si="135">SUM(B223,B224)</f>
        <v>569.81812315000036</v>
      </c>
      <c r="C222" s="20">
        <f t="shared" si="135"/>
        <v>96.203949699999995</v>
      </c>
      <c r="D222" s="20">
        <f t="shared" si="135"/>
        <v>0</v>
      </c>
      <c r="E222" s="20">
        <f t="shared" si="135"/>
        <v>666.02207285000043</v>
      </c>
      <c r="F222" s="20">
        <f t="shared" si="135"/>
        <v>666.02207285000043</v>
      </c>
      <c r="G222" s="20">
        <f t="shared" si="135"/>
        <v>-80.781853089999998</v>
      </c>
      <c r="H222" s="20">
        <f t="shared" si="135"/>
        <v>0</v>
      </c>
      <c r="I222" s="45">
        <f t="shared" si="135"/>
        <v>585.2402197600004</v>
      </c>
    </row>
    <row r="223" spans="1:9" ht="12.95" customHeight="1" x14ac:dyDescent="0.2">
      <c r="A223" s="6" t="s">
        <v>117</v>
      </c>
      <c r="B223" s="21">
        <v>0</v>
      </c>
      <c r="C223" s="21">
        <v>0</v>
      </c>
      <c r="D223" s="21">
        <v>0</v>
      </c>
      <c r="E223" s="20">
        <f>SUM(B223,C223,D223)</f>
        <v>0</v>
      </c>
      <c r="F223" s="20">
        <f>SUM(E223)</f>
        <v>0</v>
      </c>
      <c r="G223" s="21">
        <v>0</v>
      </c>
      <c r="H223" s="21">
        <v>0</v>
      </c>
      <c r="I223" s="45">
        <f>SUM(F223,G223,H223)</f>
        <v>0</v>
      </c>
    </row>
    <row r="224" spans="1:9" ht="12.95" customHeight="1" x14ac:dyDescent="0.2">
      <c r="A224" s="6" t="s">
        <v>118</v>
      </c>
      <c r="B224" s="20">
        <f>SUM(B225)</f>
        <v>569.81812315000036</v>
      </c>
      <c r="C224" s="20">
        <f t="shared" ref="C224:I224" si="136">SUM(C225)</f>
        <v>96.203949699999995</v>
      </c>
      <c r="D224" s="20">
        <f t="shared" si="136"/>
        <v>0</v>
      </c>
      <c r="E224" s="20">
        <f t="shared" si="136"/>
        <v>666.02207285000043</v>
      </c>
      <c r="F224" s="20">
        <f>SUM(F225)</f>
        <v>666.02207285000043</v>
      </c>
      <c r="G224" s="20">
        <f t="shared" si="136"/>
        <v>-80.781853089999998</v>
      </c>
      <c r="H224" s="20">
        <f t="shared" si="136"/>
        <v>0</v>
      </c>
      <c r="I224" s="45">
        <f t="shared" si="136"/>
        <v>585.2402197600004</v>
      </c>
    </row>
    <row r="225" spans="1:9" ht="12.95" customHeight="1" x14ac:dyDescent="0.2">
      <c r="A225" s="5" t="s">
        <v>139</v>
      </c>
      <c r="B225" s="20">
        <f t="shared" ref="B225:I225" si="137">SUM(B226,B227)</f>
        <v>569.81812315000036</v>
      </c>
      <c r="C225" s="20">
        <f t="shared" si="137"/>
        <v>96.203949699999995</v>
      </c>
      <c r="D225" s="20">
        <f t="shared" si="137"/>
        <v>0</v>
      </c>
      <c r="E225" s="20">
        <f t="shared" si="137"/>
        <v>666.02207285000043</v>
      </c>
      <c r="F225" s="20">
        <f t="shared" si="137"/>
        <v>666.02207285000043</v>
      </c>
      <c r="G225" s="20">
        <f t="shared" si="137"/>
        <v>-80.781853089999998</v>
      </c>
      <c r="H225" s="20">
        <f t="shared" si="137"/>
        <v>0</v>
      </c>
      <c r="I225" s="45">
        <f t="shared" si="137"/>
        <v>585.2402197600004</v>
      </c>
    </row>
    <row r="226" spans="1:9" ht="12.95" customHeight="1" x14ac:dyDescent="0.2">
      <c r="A226" s="6" t="s">
        <v>142</v>
      </c>
      <c r="B226" s="20">
        <v>426.69351233000043</v>
      </c>
      <c r="C226" s="20">
        <v>54.081563799999998</v>
      </c>
      <c r="D226" s="20">
        <v>0</v>
      </c>
      <c r="E226" s="20">
        <f>SUM(B226,C226,D226)</f>
        <v>480.77507613000046</v>
      </c>
      <c r="F226" s="20">
        <f t="shared" ref="F226:F227" si="138">SUM(E226)</f>
        <v>480.77507613000046</v>
      </c>
      <c r="G226" s="20">
        <v>-90.52095482</v>
      </c>
      <c r="H226" s="20">
        <v>0</v>
      </c>
      <c r="I226" s="45">
        <f>SUM(F226,G226,H226)</f>
        <v>390.25412131000047</v>
      </c>
    </row>
    <row r="227" spans="1:9" ht="12.95" customHeight="1" x14ac:dyDescent="0.2">
      <c r="A227" s="6" t="s">
        <v>143</v>
      </c>
      <c r="B227" s="20">
        <v>143.12461081999996</v>
      </c>
      <c r="C227" s="20">
        <v>42.122385899999998</v>
      </c>
      <c r="D227" s="20">
        <v>0</v>
      </c>
      <c r="E227" s="20">
        <f>SUM(B227,C227,D227)</f>
        <v>185.24699671999997</v>
      </c>
      <c r="F227" s="20">
        <f t="shared" si="138"/>
        <v>185.24699671999997</v>
      </c>
      <c r="G227" s="20">
        <v>9.7391017299999998</v>
      </c>
      <c r="H227" s="20">
        <v>0</v>
      </c>
      <c r="I227" s="45">
        <f>SUM(F227,G227,H227)</f>
        <v>194.98609844999996</v>
      </c>
    </row>
    <row r="228" spans="1:9" ht="12.95" customHeight="1" x14ac:dyDescent="0.2">
      <c r="A228" s="5" t="s">
        <v>144</v>
      </c>
      <c r="B228" s="20">
        <f t="shared" ref="B228:I228" si="139">SUM(B229,B230)</f>
        <v>2614.4733419400004</v>
      </c>
      <c r="C228" s="20">
        <f t="shared" si="139"/>
        <v>25.320838940000002</v>
      </c>
      <c r="D228" s="20">
        <f t="shared" si="139"/>
        <v>0</v>
      </c>
      <c r="E228" s="20">
        <f t="shared" si="139"/>
        <v>2639.7941808799997</v>
      </c>
      <c r="F228" s="20">
        <f t="shared" si="139"/>
        <v>2639.7941808799997</v>
      </c>
      <c r="G228" s="20">
        <f t="shared" si="139"/>
        <v>27.996492060000001</v>
      </c>
      <c r="H228" s="20">
        <f t="shared" si="139"/>
        <v>0</v>
      </c>
      <c r="I228" s="45">
        <f t="shared" si="139"/>
        <v>2667.7906729400001</v>
      </c>
    </row>
    <row r="229" spans="1:9" ht="12.95" customHeight="1" x14ac:dyDescent="0.2">
      <c r="A229" s="6" t="s">
        <v>117</v>
      </c>
      <c r="B229" s="21">
        <v>0</v>
      </c>
      <c r="C229" s="21">
        <v>0</v>
      </c>
      <c r="D229" s="21">
        <v>0</v>
      </c>
      <c r="E229" s="20">
        <f>SUM(B229,C229,D229)</f>
        <v>0</v>
      </c>
      <c r="F229" s="20">
        <f>SUM(E229)</f>
        <v>0</v>
      </c>
      <c r="G229" s="21">
        <v>0</v>
      </c>
      <c r="H229" s="21">
        <v>0</v>
      </c>
      <c r="I229" s="45">
        <f>SUM(F229,G229,H229)</f>
        <v>0</v>
      </c>
    </row>
    <row r="230" spans="1:9" ht="12.95" customHeight="1" x14ac:dyDescent="0.2">
      <c r="A230" s="6" t="s">
        <v>118</v>
      </c>
      <c r="B230" s="20">
        <f>SUM(B231)</f>
        <v>2614.4733419400004</v>
      </c>
      <c r="C230" s="20">
        <f t="shared" ref="C230:I230" si="140">SUM(C231)</f>
        <v>25.320838940000002</v>
      </c>
      <c r="D230" s="20">
        <f t="shared" si="140"/>
        <v>0</v>
      </c>
      <c r="E230" s="20">
        <f t="shared" si="140"/>
        <v>2639.7941808799997</v>
      </c>
      <c r="F230" s="20">
        <f>SUM(F231)</f>
        <v>2639.7941808799997</v>
      </c>
      <c r="G230" s="20">
        <f t="shared" si="140"/>
        <v>27.996492060000001</v>
      </c>
      <c r="H230" s="20">
        <f t="shared" si="140"/>
        <v>0</v>
      </c>
      <c r="I230" s="45">
        <f t="shared" si="140"/>
        <v>2667.7906729400001</v>
      </c>
    </row>
    <row r="231" spans="1:9" ht="12.95" customHeight="1" x14ac:dyDescent="0.2">
      <c r="A231" s="5" t="s">
        <v>145</v>
      </c>
      <c r="B231" s="20">
        <f t="shared" ref="B231:I231" si="141">SUM(B232,B233,B234,B235,B236)</f>
        <v>2614.4733419400004</v>
      </c>
      <c r="C231" s="20">
        <f t="shared" si="141"/>
        <v>25.320838940000002</v>
      </c>
      <c r="D231" s="20">
        <f t="shared" si="141"/>
        <v>0</v>
      </c>
      <c r="E231" s="20">
        <f t="shared" si="141"/>
        <v>2639.7941808799997</v>
      </c>
      <c r="F231" s="20">
        <f t="shared" si="141"/>
        <v>2639.7941808799997</v>
      </c>
      <c r="G231" s="20">
        <f t="shared" si="141"/>
        <v>27.996492060000001</v>
      </c>
      <c r="H231" s="20">
        <f t="shared" si="141"/>
        <v>0</v>
      </c>
      <c r="I231" s="45">
        <f t="shared" si="141"/>
        <v>2667.7906729400001</v>
      </c>
    </row>
    <row r="232" spans="1:9" ht="12.95" customHeight="1" x14ac:dyDescent="0.2">
      <c r="A232" s="6" t="s">
        <v>146</v>
      </c>
      <c r="B232" s="20">
        <v>179.74060132999992</v>
      </c>
      <c r="C232" s="20">
        <v>1.73355188</v>
      </c>
      <c r="D232" s="20">
        <v>0</v>
      </c>
      <c r="E232" s="20">
        <f>SUM(B232,C232,D232)</f>
        <v>181.47415320999991</v>
      </c>
      <c r="F232" s="20">
        <f t="shared" ref="F232:F236" si="142">SUM(E232)</f>
        <v>181.47415320999991</v>
      </c>
      <c r="G232" s="20">
        <v>1.72557743</v>
      </c>
      <c r="H232" s="20">
        <v>0</v>
      </c>
      <c r="I232" s="45">
        <f>SUM(F232,G232,H232)</f>
        <v>183.1997306399999</v>
      </c>
    </row>
    <row r="233" spans="1:9" ht="12.95" customHeight="1" x14ac:dyDescent="0.2">
      <c r="A233" s="6" t="s">
        <v>147</v>
      </c>
      <c r="B233" s="20">
        <v>2187.6891125000002</v>
      </c>
      <c r="C233" s="20">
        <v>21.952425869999999</v>
      </c>
      <c r="D233" s="20">
        <v>0</v>
      </c>
      <c r="E233" s="20">
        <f>SUM(B233,C233,D233)</f>
        <v>2209.64153837</v>
      </c>
      <c r="F233" s="20">
        <f t="shared" si="142"/>
        <v>2209.64153837</v>
      </c>
      <c r="G233" s="20">
        <v>24.062562490000001</v>
      </c>
      <c r="H233" s="20">
        <v>0</v>
      </c>
      <c r="I233" s="45">
        <f>SUM(F233,G233,H233)</f>
        <v>2233.7041008599999</v>
      </c>
    </row>
    <row r="234" spans="1:9" ht="12.95" customHeight="1" x14ac:dyDescent="0.2">
      <c r="A234" s="6" t="s">
        <v>148</v>
      </c>
      <c r="B234" s="20">
        <v>0</v>
      </c>
      <c r="C234" s="20">
        <v>0</v>
      </c>
      <c r="D234" s="20">
        <v>0</v>
      </c>
      <c r="E234" s="20">
        <f>SUM(B234,C234,D234)</f>
        <v>0</v>
      </c>
      <c r="F234" s="20">
        <f t="shared" si="142"/>
        <v>0</v>
      </c>
      <c r="G234" s="20">
        <v>0</v>
      </c>
      <c r="H234" s="20">
        <v>0</v>
      </c>
      <c r="I234" s="45">
        <f>SUM(F234,G234,H234)</f>
        <v>0</v>
      </c>
    </row>
    <row r="235" spans="1:9" ht="12.95" customHeight="1" x14ac:dyDescent="0.2">
      <c r="A235" s="6" t="s">
        <v>149</v>
      </c>
      <c r="B235" s="20">
        <v>154.43190176000004</v>
      </c>
      <c r="C235" s="20">
        <v>1.44788158</v>
      </c>
      <c r="D235" s="20">
        <v>0</v>
      </c>
      <c r="E235" s="20">
        <f>SUM(B235,C235,D235)</f>
        <v>155.87978334000005</v>
      </c>
      <c r="F235" s="20">
        <f t="shared" si="142"/>
        <v>155.87978334000005</v>
      </c>
      <c r="G235" s="20">
        <v>0.71563204999999996</v>
      </c>
      <c r="H235" s="20">
        <v>0</v>
      </c>
      <c r="I235" s="45">
        <f>SUM(F235,G235,H235)</f>
        <v>156.59541539000006</v>
      </c>
    </row>
    <row r="236" spans="1:9" ht="12.95" customHeight="1" x14ac:dyDescent="0.2">
      <c r="A236" s="6" t="s">
        <v>150</v>
      </c>
      <c r="B236" s="20">
        <v>92.611726350000012</v>
      </c>
      <c r="C236" s="20">
        <v>0.18697960999999999</v>
      </c>
      <c r="D236" s="20">
        <v>0</v>
      </c>
      <c r="E236" s="20">
        <f>SUM(B236,C236,D236)</f>
        <v>92.798705960000007</v>
      </c>
      <c r="F236" s="20">
        <f t="shared" si="142"/>
        <v>92.798705960000007</v>
      </c>
      <c r="G236" s="20">
        <v>1.4927200900000002</v>
      </c>
      <c r="H236" s="20">
        <v>0</v>
      </c>
      <c r="I236" s="45">
        <f>SUM(F236,G236,H236)</f>
        <v>94.291426050000013</v>
      </c>
    </row>
    <row r="237" spans="1:9" ht="14.1" customHeight="1" x14ac:dyDescent="0.2">
      <c r="A237" s="5" t="s">
        <v>162</v>
      </c>
      <c r="B237" s="43">
        <f>SUM(B16,-B120)</f>
        <v>-77193.111679299982</v>
      </c>
      <c r="C237" s="43">
        <f t="shared" ref="C237:I237" si="143">SUM(C16,-C120)</f>
        <v>-2434.8037488200002</v>
      </c>
      <c r="D237" s="43">
        <f t="shared" si="143"/>
        <v>-591.86655079000002</v>
      </c>
      <c r="E237" s="43">
        <f t="shared" si="143"/>
        <v>-80219.781978909989</v>
      </c>
      <c r="F237" s="43">
        <f t="shared" si="143"/>
        <v>-80219.781978909989</v>
      </c>
      <c r="G237" s="43">
        <f t="shared" si="143"/>
        <v>751.95889462000014</v>
      </c>
      <c r="H237" s="43">
        <f t="shared" si="143"/>
        <v>117.19375109000001</v>
      </c>
      <c r="I237" s="44">
        <f t="shared" si="143"/>
        <v>-79350.629333200006</v>
      </c>
    </row>
    <row r="238" spans="1:9" ht="6" customHeight="1" x14ac:dyDescent="0.2">
      <c r="A238" s="10"/>
      <c r="B238" s="2"/>
      <c r="C238" s="2"/>
      <c r="D238" s="2"/>
      <c r="E238" s="2"/>
      <c r="F238" s="2"/>
      <c r="G238" s="2"/>
      <c r="H238" s="2"/>
      <c r="I238" s="4"/>
    </row>
    <row r="239" spans="1:9" ht="6" customHeight="1" x14ac:dyDescent="0.2"/>
    <row r="240" spans="1:9" ht="12.75" customHeight="1" x14ac:dyDescent="0.2">
      <c r="A240" s="3" t="s">
        <v>165</v>
      </c>
    </row>
    <row r="241" spans="1:1" ht="12.75" customHeight="1" x14ac:dyDescent="0.2">
      <c r="A241" s="23" t="s">
        <v>167</v>
      </c>
    </row>
    <row r="242" spans="1:1" ht="12.75" customHeight="1" x14ac:dyDescent="0.2">
      <c r="A242" s="3" t="s">
        <v>159</v>
      </c>
    </row>
    <row r="243" spans="1:1" ht="12.75" customHeight="1" x14ac:dyDescent="0.2">
      <c r="A243" s="3" t="s">
        <v>4</v>
      </c>
    </row>
    <row r="244" spans="1:1" ht="12.75" customHeight="1" x14ac:dyDescent="0.2">
      <c r="A244" s="3"/>
    </row>
  </sheetData>
  <mergeCells count="17">
    <mergeCell ref="G13:G14"/>
    <mergeCell ref="B9:I9"/>
    <mergeCell ref="B10:I10"/>
    <mergeCell ref="B11:I11"/>
    <mergeCell ref="B12:B14"/>
    <mergeCell ref="C12:D12"/>
    <mergeCell ref="E12:E14"/>
    <mergeCell ref="F12:F14"/>
    <mergeCell ref="G12:H12"/>
    <mergeCell ref="I12:I14"/>
    <mergeCell ref="C13:C14"/>
    <mergeCell ref="B8:I8"/>
    <mergeCell ref="A1:I1"/>
    <mergeCell ref="A2:I2"/>
    <mergeCell ref="A3:I3"/>
    <mergeCell ref="A5:I5"/>
    <mergeCell ref="A6:I6"/>
  </mergeCells>
  <printOptions horizontalCentered="1"/>
  <pageMargins left="0.74803149606299213" right="0.74803149606299213" top="0.98425196850393704" bottom="0.98425196850393704" header="0.31496062992125984" footer="0.31496062992125984"/>
  <pageSetup scale="7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7 CNPII</vt:lpstr>
      <vt:lpstr>'Cuadro 7 CNPII'!Área_de_impresión</vt:lpstr>
      <vt:lpstr>'Cuadro 7 CNPII'!Títulos_a_imprimir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2026-09-24T22:02:53Z</cp:lastPrinted>
  <dcterms:created xsi:type="dcterms:W3CDTF">2018-11-21T20:09:16Z</dcterms:created>
  <dcterms:modified xsi:type="dcterms:W3CDTF">2026-09-24T22:25:23Z</dcterms:modified>
</cp:coreProperties>
</file>